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 defaultThemeVersion="124226"/>
  <xr:revisionPtr revIDLastSave="0" documentId="13_ncr:1_{C35F6A22-576A-4C01-B1F5-E3E756705068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KINH PHÍ" sheetId="6" r:id="rId1"/>
  </sheets>
  <definedNames>
    <definedName name="_xlnm.Print_Titles" localSheetId="0">'KINH PHÍ'!$3:$7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5" i="6" l="1"/>
  <c r="F35" i="6"/>
  <c r="H35" i="6"/>
  <c r="C35" i="6"/>
  <c r="F29" i="6"/>
  <c r="H29" i="6"/>
  <c r="I29" i="6"/>
  <c r="H9" i="6"/>
  <c r="I9" i="6"/>
  <c r="F9" i="6"/>
  <c r="F8" i="6" s="1"/>
  <c r="E9" i="6"/>
  <c r="C9" i="6"/>
  <c r="I52" i="6" l="1"/>
  <c r="I36" i="6"/>
  <c r="I35" i="6" s="1"/>
  <c r="E53" i="6"/>
  <c r="F53" i="6"/>
  <c r="H53" i="6"/>
  <c r="I53" i="6"/>
  <c r="C53" i="6"/>
  <c r="C34" i="6" s="1"/>
  <c r="C55" i="6" s="1"/>
  <c r="E29" i="6"/>
  <c r="C29" i="6"/>
  <c r="C8" i="6" s="1"/>
  <c r="L11" i="6"/>
  <c r="L12" i="6"/>
  <c r="L13" i="6"/>
  <c r="L14" i="6"/>
  <c r="L15" i="6"/>
  <c r="L16" i="6"/>
  <c r="L17" i="6"/>
  <c r="L18" i="6"/>
  <c r="J18" i="6" s="1"/>
  <c r="L19" i="6"/>
  <c r="L20" i="6"/>
  <c r="L21" i="6"/>
  <c r="L22" i="6"/>
  <c r="J22" i="6" s="1"/>
  <c r="L23" i="6"/>
  <c r="L24" i="6"/>
  <c r="L25" i="6"/>
  <c r="L26" i="6"/>
  <c r="L27" i="6"/>
  <c r="L28" i="6"/>
  <c r="L30" i="6"/>
  <c r="L31" i="6"/>
  <c r="L32" i="6"/>
  <c r="L33" i="6"/>
  <c r="L37" i="6"/>
  <c r="L38" i="6"/>
  <c r="L39" i="6"/>
  <c r="L40" i="6"/>
  <c r="L41" i="6"/>
  <c r="L42" i="6"/>
  <c r="L43" i="6"/>
  <c r="L44" i="6"/>
  <c r="L45" i="6"/>
  <c r="L46" i="6"/>
  <c r="L47" i="6"/>
  <c r="L48" i="6"/>
  <c r="L49" i="6"/>
  <c r="L50" i="6"/>
  <c r="L51" i="6"/>
  <c r="L52" i="6"/>
  <c r="L54" i="6"/>
  <c r="L53" i="6" s="1"/>
  <c r="K11" i="6"/>
  <c r="K12" i="6"/>
  <c r="K13" i="6"/>
  <c r="K14" i="6"/>
  <c r="K15" i="6"/>
  <c r="K16" i="6"/>
  <c r="K17" i="6"/>
  <c r="K18" i="6"/>
  <c r="K19" i="6"/>
  <c r="K20" i="6"/>
  <c r="K21" i="6"/>
  <c r="K22" i="6"/>
  <c r="K23" i="6"/>
  <c r="K24" i="6"/>
  <c r="K25" i="6"/>
  <c r="K26" i="6"/>
  <c r="K27" i="6"/>
  <c r="K28" i="6"/>
  <c r="K30" i="6"/>
  <c r="K31" i="6"/>
  <c r="K32" i="6"/>
  <c r="J32" i="6" s="1"/>
  <c r="K33" i="6"/>
  <c r="K36" i="6"/>
  <c r="K37" i="6"/>
  <c r="J37" i="6" s="1"/>
  <c r="K38" i="6"/>
  <c r="J38" i="6" s="1"/>
  <c r="K39" i="6"/>
  <c r="J39" i="6" s="1"/>
  <c r="K40" i="6"/>
  <c r="J40" i="6" s="1"/>
  <c r="K41" i="6"/>
  <c r="J41" i="6" s="1"/>
  <c r="K42" i="6"/>
  <c r="J42" i="6" s="1"/>
  <c r="K43" i="6"/>
  <c r="J43" i="6" s="1"/>
  <c r="K44" i="6"/>
  <c r="J44" i="6" s="1"/>
  <c r="K45" i="6"/>
  <c r="J45" i="6" s="1"/>
  <c r="K46" i="6"/>
  <c r="J46" i="6" s="1"/>
  <c r="K47" i="6"/>
  <c r="K48" i="6"/>
  <c r="J48" i="6" s="1"/>
  <c r="K49" i="6"/>
  <c r="J49" i="6" s="1"/>
  <c r="K50" i="6"/>
  <c r="J50" i="6" s="1"/>
  <c r="K51" i="6"/>
  <c r="J51" i="6" s="1"/>
  <c r="K52" i="6"/>
  <c r="J52" i="6" s="1"/>
  <c r="K54" i="6"/>
  <c r="J54" i="6" s="1"/>
  <c r="J53" i="6" s="1"/>
  <c r="L10" i="6"/>
  <c r="K10" i="6"/>
  <c r="K9" i="6" s="1"/>
  <c r="G11" i="6"/>
  <c r="G12" i="6"/>
  <c r="G13" i="6"/>
  <c r="G14" i="6"/>
  <c r="G15" i="6"/>
  <c r="G16" i="6"/>
  <c r="G17" i="6"/>
  <c r="G18" i="6"/>
  <c r="G19" i="6"/>
  <c r="G20" i="6"/>
  <c r="G21" i="6"/>
  <c r="G22" i="6"/>
  <c r="G23" i="6"/>
  <c r="G24" i="6"/>
  <c r="G25" i="6"/>
  <c r="G26" i="6"/>
  <c r="G27" i="6"/>
  <c r="G28" i="6"/>
  <c r="G30" i="6"/>
  <c r="G31" i="6"/>
  <c r="G32" i="6"/>
  <c r="G33" i="6"/>
  <c r="G36" i="6"/>
  <c r="G37" i="6"/>
  <c r="G38" i="6"/>
  <c r="G39" i="6"/>
  <c r="G40" i="6"/>
  <c r="G41" i="6"/>
  <c r="G42" i="6"/>
  <c r="G43" i="6"/>
  <c r="G44" i="6"/>
  <c r="G45" i="6"/>
  <c r="G46" i="6"/>
  <c r="G47" i="6"/>
  <c r="G48" i="6"/>
  <c r="G49" i="6"/>
  <c r="G50" i="6"/>
  <c r="G51" i="6"/>
  <c r="G52" i="6"/>
  <c r="G54" i="6"/>
  <c r="G53" i="6" s="1"/>
  <c r="G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27" i="6"/>
  <c r="D28" i="6"/>
  <c r="D30" i="6"/>
  <c r="D31" i="6"/>
  <c r="D32" i="6"/>
  <c r="D33" i="6"/>
  <c r="D36" i="6"/>
  <c r="D37" i="6"/>
  <c r="D38" i="6"/>
  <c r="D39" i="6"/>
  <c r="D40" i="6"/>
  <c r="D41" i="6"/>
  <c r="D42" i="6"/>
  <c r="D43" i="6"/>
  <c r="D44" i="6"/>
  <c r="D45" i="6"/>
  <c r="D46" i="6"/>
  <c r="D47" i="6"/>
  <c r="D48" i="6"/>
  <c r="D49" i="6"/>
  <c r="D50" i="6"/>
  <c r="D51" i="6"/>
  <c r="D52" i="6"/>
  <c r="D54" i="6"/>
  <c r="D53" i="6" s="1"/>
  <c r="D10" i="6"/>
  <c r="D35" i="6" l="1"/>
  <c r="G35" i="6"/>
  <c r="G29" i="6"/>
  <c r="J10" i="6"/>
  <c r="L9" i="6"/>
  <c r="J15" i="6"/>
  <c r="J11" i="6"/>
  <c r="J14" i="6"/>
  <c r="L29" i="6"/>
  <c r="G9" i="6"/>
  <c r="K35" i="6"/>
  <c r="K34" i="6" s="1"/>
  <c r="K55" i="6" s="1"/>
  <c r="J30" i="6"/>
  <c r="K29" i="6"/>
  <c r="K8" i="6" s="1"/>
  <c r="J25" i="6"/>
  <c r="J21" i="6"/>
  <c r="J17" i="6"/>
  <c r="J33" i="6"/>
  <c r="J28" i="6"/>
  <c r="J24" i="6"/>
  <c r="J20" i="6"/>
  <c r="J16" i="6"/>
  <c r="J12" i="6"/>
  <c r="J27" i="6"/>
  <c r="J23" i="6"/>
  <c r="J19" i="6"/>
  <c r="K53" i="6"/>
  <c r="J31" i="6"/>
  <c r="J26" i="6"/>
  <c r="J13" i="6"/>
  <c r="J47" i="6"/>
  <c r="L36" i="6"/>
  <c r="I34" i="6"/>
  <c r="F34" i="6"/>
  <c r="F55" i="6" s="1"/>
  <c r="E34" i="6"/>
  <c r="H34" i="6"/>
  <c r="H55" i="6" s="1"/>
  <c r="E8" i="6"/>
  <c r="G34" i="6"/>
  <c r="I8" i="6"/>
  <c r="H8" i="6"/>
  <c r="D34" i="6"/>
  <c r="D29" i="6"/>
  <c r="D9" i="6"/>
  <c r="E55" i="6" l="1"/>
  <c r="J36" i="6"/>
  <c r="J35" i="6" s="1"/>
  <c r="L35" i="6"/>
  <c r="L34" i="6" s="1"/>
  <c r="L55" i="6" s="1"/>
  <c r="D55" i="6"/>
  <c r="L8" i="6"/>
  <c r="D8" i="6"/>
  <c r="I55" i="6"/>
  <c r="J29" i="6"/>
  <c r="J9" i="6"/>
  <c r="J34" i="6"/>
  <c r="G8" i="6"/>
  <c r="G55" i="6" s="1"/>
  <c r="J8" i="6" l="1"/>
  <c r="J55" i="6" s="1"/>
</calcChain>
</file>

<file path=xl/sharedStrings.xml><?xml version="1.0" encoding="utf-8"?>
<sst xmlns="http://schemas.openxmlformats.org/spreadsheetml/2006/main" count="82" uniqueCount="72">
  <si>
    <t>TRƯỞNG PHÒNG</t>
  </si>
  <si>
    <t>I</t>
  </si>
  <si>
    <t>Mầm non 2/9</t>
  </si>
  <si>
    <t>Mầm non 19/5</t>
  </si>
  <si>
    <t>Măng non I</t>
  </si>
  <si>
    <t>Măng non II</t>
  </si>
  <si>
    <t>Măng non III</t>
  </si>
  <si>
    <t>Mầm non Phường 1</t>
  </si>
  <si>
    <t>Mầm non Phường 2</t>
  </si>
  <si>
    <t>Mầm non Phường 3</t>
  </si>
  <si>
    <t>Mầm non Phường 5</t>
  </si>
  <si>
    <t>Mầm non Phường 6</t>
  </si>
  <si>
    <t>Mầm non Phường 7</t>
  </si>
  <si>
    <t>Mầm non Phường 8</t>
  </si>
  <si>
    <t>Mầm non Phường 9</t>
  </si>
  <si>
    <t>Mầm non Phường 10</t>
  </si>
  <si>
    <t>Mầm non Phường 11</t>
  </si>
  <si>
    <t>Mầm non Phường 13</t>
  </si>
  <si>
    <t>Mầm non Phường 14</t>
  </si>
  <si>
    <t>Mầm non Phường 15A</t>
  </si>
  <si>
    <t>Mầm non Phường 15B</t>
  </si>
  <si>
    <t>II</t>
  </si>
  <si>
    <t>Thiên Hộ Dương</t>
  </si>
  <si>
    <t>Lê Thị Riêng</t>
  </si>
  <si>
    <t>Bắc Hải</t>
  </si>
  <si>
    <t xml:space="preserve">Trương Định </t>
  </si>
  <si>
    <t>Nguyễn Chí Thanh</t>
  </si>
  <si>
    <t>Trần Quang Cơ</t>
  </si>
  <si>
    <t>Dương Minh Châu</t>
  </si>
  <si>
    <t>Hoàng Diệu</t>
  </si>
  <si>
    <t>Lê Đình Chinh</t>
  </si>
  <si>
    <t>Võ Trường Toản</t>
  </si>
  <si>
    <t>Điện Biên</t>
  </si>
  <si>
    <t>Hồ Thị Kỷ</t>
  </si>
  <si>
    <t>Triệu Thị Trinh</t>
  </si>
  <si>
    <t>Trần Nhân Tôn</t>
  </si>
  <si>
    <t>Nhật Tảo</t>
  </si>
  <si>
    <t>Trần Văn Kiểu</t>
  </si>
  <si>
    <t>Tô Hiến Thành</t>
  </si>
  <si>
    <t>MN Cỏ ba lá</t>
  </si>
  <si>
    <t>Sài gòn sáng tạo</t>
  </si>
  <si>
    <t>MN Thanh Tâm</t>
  </si>
  <si>
    <t>Tương Lai</t>
  </si>
  <si>
    <t>ỦY BAN NHÂN DÂN QUẬN 10</t>
  </si>
  <si>
    <t>Nguyễn Thành Văn</t>
  </si>
  <si>
    <t>Phụ lục số 01</t>
  </si>
  <si>
    <t>KHỐI GIÁO DỤC  MẦM NON</t>
  </si>
  <si>
    <t>A</t>
  </si>
  <si>
    <t>Các cơ sở giáo dục công lập</t>
  </si>
  <si>
    <t>Số học sinh uống sữa</t>
  </si>
  <si>
    <t>Tổng
 số</t>
  </si>
  <si>
    <t>Chia ra</t>
  </si>
  <si>
    <t>KHỐI GIÁO DỤC TIỂU HỌC</t>
  </si>
  <si>
    <t>Diện ngân sách hỗ trợ 30%</t>
  </si>
  <si>
    <t>STT</t>
  </si>
  <si>
    <t>Tên đơn vị</t>
  </si>
  <si>
    <t>Số học sinh đăng ký tham gia uống sữa</t>
  </si>
  <si>
    <t>Học kỳ 1 năm 2020-2021</t>
  </si>
  <si>
    <t>Tổng kinh phí (đồng)</t>
  </si>
  <si>
    <t>Diện ngân sách hỗ trợ 50%</t>
  </si>
  <si>
    <t>7=8+9</t>
  </si>
  <si>
    <t>8 =cột 5*1.815</t>
  </si>
  <si>
    <t>9 = cột 6*3.025</t>
  </si>
  <si>
    <t>Tổng cộng</t>
  </si>
  <si>
    <r>
      <t xml:space="preserve">TỔNG HỢP NHU CẦU KINH PHÍ THỰC HIỆN ĐỀ ÁN SỮA HỌC ĐƯỜNG
</t>
    </r>
    <r>
      <rPr>
        <b/>
        <sz val="16"/>
        <color rgb="FFFF0000"/>
        <rFont val="Times New Roman"/>
        <family val="1"/>
      </rPr>
      <t xml:space="preserve"> THÁNG 11, 12 </t>
    </r>
    <r>
      <rPr>
        <b/>
        <sz val="16"/>
        <color theme="1"/>
        <rFont val="Times New Roman"/>
        <family val="1"/>
      </rPr>
      <t>NĂM 2020</t>
    </r>
  </si>
  <si>
    <t>Tổng số lượng hộp sữa</t>
  </si>
  <si>
    <t>Các cơ sở giáo dục
 công lập</t>
  </si>
  <si>
    <t>Người lập bảng</t>
  </si>
  <si>
    <t>Nguyễn Thi Kim Anh</t>
  </si>
  <si>
    <t>SĐt 0909662005</t>
  </si>
  <si>
    <t>Các CSGD ngoài công lập</t>
  </si>
  <si>
    <t>TH Vạn Hạnh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</si>
</sst>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7" formatCode="_-* #,##0_-;\-* #,##0_-;_-* &quot;-&quot;??_-;_-@_-"/>
    <numFmt numFmtId="168" formatCode="_(* #,##0_);_(* \(#,##0\);_(* &quot;-&quot;??_);_(@_)"/>
  </numFmts>
  <fonts count="3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.VnArial Narrow"/>
      <family val="2"/>
    </font>
    <font>
      <sz val="12"/>
      <color rgb="FFFF0000"/>
      <name val="Times New Roman"/>
      <family val="1"/>
    </font>
    <font>
      <b/>
      <sz val="12"/>
      <color theme="9" tint="-0.499984740745262"/>
      <name val="Times New Roman"/>
      <family val="1"/>
    </font>
    <font>
      <b/>
      <sz val="14"/>
      <color theme="9" tint="-0.499984740745262"/>
      <name val="Times New Roman"/>
      <family val="1"/>
    </font>
    <font>
      <sz val="14"/>
      <name val="Times New Roman"/>
      <family val="1"/>
    </font>
    <font>
      <b/>
      <sz val="14"/>
      <color theme="7" tint="-0.499984740745262"/>
      <name val="Times New Roman"/>
      <family val="1"/>
    </font>
    <font>
      <sz val="14"/>
      <color rgb="FFFF0000"/>
      <name val="Times New Roman"/>
      <family val="1"/>
    </font>
    <font>
      <sz val="14"/>
      <color theme="9" tint="-0.499984740745262"/>
      <name val="Times New Roman"/>
      <family val="1"/>
    </font>
    <font>
      <sz val="13"/>
      <name val="Times New Roman"/>
      <family val="1"/>
    </font>
    <font>
      <sz val="14"/>
      <color theme="5" tint="-0.499984740745262"/>
      <name val="Times New Roman"/>
      <family val="1"/>
    </font>
    <font>
      <b/>
      <sz val="14"/>
      <color theme="1"/>
      <name val="Times New Roman"/>
      <family val="1"/>
    </font>
    <font>
      <sz val="13"/>
      <color theme="1"/>
      <name val="Times New Roman"/>
      <family val="1"/>
    </font>
    <font>
      <i/>
      <sz val="13"/>
      <color theme="1"/>
      <name val="Times New Roman"/>
      <family val="1"/>
    </font>
    <font>
      <b/>
      <sz val="14"/>
      <color rgb="FFFF0000"/>
      <name val="Times New Roman"/>
      <family val="1"/>
    </font>
    <font>
      <sz val="13"/>
      <color rgb="FFFF0000"/>
      <name val="Times New Roman"/>
      <family val="1"/>
    </font>
    <font>
      <sz val="10"/>
      <color theme="1"/>
      <name val="Times New Roman"/>
      <family val="1"/>
    </font>
    <font>
      <sz val="10"/>
      <color rgb="FFFF0000"/>
      <name val="Times New Roman"/>
      <family val="1"/>
    </font>
    <font>
      <b/>
      <sz val="16"/>
      <color theme="1"/>
      <name val="Times New Roman"/>
      <family val="1"/>
    </font>
    <font>
      <b/>
      <sz val="16"/>
      <color rgb="FFFF0000"/>
      <name val="Times New Roman"/>
      <family val="1"/>
    </font>
    <font>
      <sz val="14"/>
      <color theme="1"/>
      <name val="Times New Roman"/>
      <family val="1"/>
    </font>
    <font>
      <b/>
      <sz val="13"/>
      <color theme="9" tint="-0.499984740745262"/>
      <name val="Times New Roman"/>
      <family val="1"/>
    </font>
    <font>
      <b/>
      <sz val="14"/>
      <color rgb="FF002060"/>
      <name val="Times New Roman"/>
      <family val="1"/>
    </font>
    <font>
      <b/>
      <sz val="13"/>
      <color rgb="FF002060"/>
      <name val="Times New Roman"/>
      <family val="1"/>
    </font>
    <font>
      <sz val="14"/>
      <color rgb="FFC00000"/>
      <name val="Times New Roman"/>
      <family val="1"/>
    </font>
    <font>
      <b/>
      <sz val="13"/>
      <color theme="1"/>
      <name val="Times New Roman"/>
      <family val="1"/>
    </font>
    <font>
      <b/>
      <sz val="13"/>
      <color rgb="FFFF0000"/>
      <name val="Times New Roman"/>
      <family val="1"/>
    </font>
    <font>
      <b/>
      <sz val="13"/>
      <color theme="3" tint="-0.499984740745262"/>
      <name val="Times New Roman"/>
      <family val="1"/>
    </font>
    <font>
      <b/>
      <sz val="14"/>
      <color theme="3" tint="-0.499984740745262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99">
    <xf numFmtId="0" fontId="0" fillId="0" borderId="0" xfId="0"/>
    <xf numFmtId="0" fontId="6" fillId="0" borderId="6" xfId="2" applyFont="1" applyBorder="1" applyAlignment="1">
      <alignment horizontal="center" vertical="center"/>
    </xf>
    <xf numFmtId="0" fontId="5" fillId="2" borderId="1" xfId="2" applyFont="1" applyFill="1" applyBorder="1" applyAlignment="1">
      <alignment horizontal="center" vertical="center"/>
    </xf>
    <xf numFmtId="0" fontId="6" fillId="0" borderId="6" xfId="2" applyFont="1" applyBorder="1" applyAlignment="1">
      <alignment horizontal="left" vertical="center"/>
    </xf>
    <xf numFmtId="0" fontId="6" fillId="0" borderId="5" xfId="2" applyFont="1" applyBorder="1" applyAlignment="1">
      <alignment horizontal="left" vertical="center"/>
    </xf>
    <xf numFmtId="0" fontId="9" fillId="0" borderId="6" xfId="2" applyFont="1" applyBorder="1" applyAlignment="1">
      <alignment vertical="center"/>
    </xf>
    <xf numFmtId="0" fontId="9" fillId="0" borderId="6" xfId="2" applyFont="1" applyBorder="1" applyAlignment="1">
      <alignment horizontal="left" vertical="center"/>
    </xf>
    <xf numFmtId="0" fontId="6" fillId="0" borderId="6" xfId="2" applyFont="1" applyFill="1" applyBorder="1" applyAlignment="1">
      <alignment horizontal="center" vertical="center"/>
    </xf>
    <xf numFmtId="0" fontId="6" fillId="0" borderId="6" xfId="2" applyFont="1" applyFill="1" applyBorder="1" applyAlignment="1">
      <alignment horizontal="left" vertical="center"/>
    </xf>
    <xf numFmtId="0" fontId="5" fillId="6" borderId="6" xfId="2" applyFont="1" applyFill="1" applyBorder="1" applyAlignment="1">
      <alignment horizontal="center" vertical="center"/>
    </xf>
    <xf numFmtId="0" fontId="6" fillId="0" borderId="6" xfId="2" applyFont="1" applyBorder="1" applyAlignment="1">
      <alignment vertical="center"/>
    </xf>
    <xf numFmtId="0" fontId="6" fillId="0" borderId="7" xfId="2" applyFont="1" applyBorder="1" applyAlignment="1">
      <alignment horizontal="center" vertical="center"/>
    </xf>
    <xf numFmtId="0" fontId="6" fillId="0" borderId="5" xfId="2" applyFont="1" applyBorder="1" applyAlignment="1">
      <alignment horizontal="center" vertical="center"/>
    </xf>
    <xf numFmtId="0" fontId="12" fillId="0" borderId="0" xfId="0" applyFont="1" applyAlignment="1">
      <alignment horizontal="left"/>
    </xf>
    <xf numFmtId="0" fontId="13" fillId="0" borderId="0" xfId="0" applyFont="1"/>
    <xf numFmtId="168" fontId="13" fillId="0" borderId="0" xfId="1" applyNumberFormat="1" applyFont="1"/>
    <xf numFmtId="0" fontId="13" fillId="0" borderId="0" xfId="0" applyFont="1" applyAlignment="1">
      <alignment horizontal="center"/>
    </xf>
    <xf numFmtId="0" fontId="13" fillId="0" borderId="1" xfId="0" applyFont="1" applyBorder="1" applyAlignment="1">
      <alignment horizontal="center" vertical="center"/>
    </xf>
    <xf numFmtId="0" fontId="17" fillId="0" borderId="1" xfId="0" quotePrefix="1" applyFont="1" applyBorder="1" applyAlignment="1">
      <alignment horizontal="center" vertical="center"/>
    </xf>
    <xf numFmtId="0" fontId="17" fillId="0" borderId="1" xfId="0" quotePrefix="1" applyFont="1" applyBorder="1" applyAlignment="1">
      <alignment horizontal="center" vertical="center" wrapText="1"/>
    </xf>
    <xf numFmtId="168" fontId="18" fillId="0" borderId="1" xfId="1" quotePrefix="1" applyNumberFormat="1" applyFont="1" applyBorder="1" applyAlignment="1">
      <alignment horizontal="center" vertical="center"/>
    </xf>
    <xf numFmtId="168" fontId="18" fillId="0" borderId="1" xfId="1" quotePrefix="1" applyNumberFormat="1" applyFont="1" applyBorder="1" applyAlignment="1">
      <alignment horizontal="center" vertical="center" wrapText="1"/>
    </xf>
    <xf numFmtId="0" fontId="16" fillId="0" borderId="0" xfId="0" applyFont="1" applyAlignment="1">
      <alignment horizontal="center"/>
    </xf>
    <xf numFmtId="0" fontId="16" fillId="0" borderId="0" xfId="0" applyFont="1"/>
    <xf numFmtId="0" fontId="12" fillId="0" borderId="0" xfId="0" applyFont="1" applyAlignment="1">
      <alignment vertical="center"/>
    </xf>
    <xf numFmtId="0" fontId="5" fillId="2" borderId="1" xfId="2" applyFont="1" applyFill="1" applyBorder="1" applyAlignment="1">
      <alignment horizontal="left" vertical="center" shrinkToFit="1"/>
    </xf>
    <xf numFmtId="0" fontId="5" fillId="0" borderId="9" xfId="2" applyFont="1" applyFill="1" applyBorder="1" applyAlignment="1">
      <alignment horizontal="center" vertical="center"/>
    </xf>
    <xf numFmtId="0" fontId="6" fillId="0" borderId="8" xfId="2" applyFont="1" applyBorder="1" applyAlignment="1">
      <alignment horizontal="center" vertical="center"/>
    </xf>
    <xf numFmtId="0" fontId="10" fillId="0" borderId="7" xfId="2" applyFont="1" applyBorder="1" applyAlignment="1">
      <alignment horizontal="left" vertical="center"/>
    </xf>
    <xf numFmtId="0" fontId="9" fillId="0" borderId="5" xfId="2" applyFont="1" applyBorder="1" applyAlignment="1">
      <alignment vertical="center"/>
    </xf>
    <xf numFmtId="0" fontId="5" fillId="6" borderId="1" xfId="2" applyFont="1" applyFill="1" applyBorder="1" applyAlignment="1">
      <alignment horizontal="center" vertical="center"/>
    </xf>
    <xf numFmtId="0" fontId="11" fillId="0" borderId="7" xfId="2" applyFont="1" applyBorder="1" applyAlignment="1">
      <alignment horizontal="left" vertical="center"/>
    </xf>
    <xf numFmtId="0" fontId="7" fillId="3" borderId="2" xfId="2" applyFont="1" applyFill="1" applyBorder="1" applyAlignment="1">
      <alignment horizontal="center" vertical="center"/>
    </xf>
    <xf numFmtId="0" fontId="23" fillId="3" borderId="2" xfId="2" applyFont="1" applyFill="1" applyBorder="1" applyAlignment="1">
      <alignment horizontal="left" vertical="center" shrinkToFit="1"/>
    </xf>
    <xf numFmtId="0" fontId="5" fillId="5" borderId="1" xfId="2" applyFont="1" applyFill="1" applyBorder="1" applyAlignment="1">
      <alignment horizontal="center" vertical="center"/>
    </xf>
    <xf numFmtId="0" fontId="5" fillId="5" borderId="1" xfId="2" applyFont="1" applyFill="1" applyBorder="1" applyAlignment="1">
      <alignment horizontal="left" vertical="center" shrinkToFit="1"/>
    </xf>
    <xf numFmtId="167" fontId="13" fillId="2" borderId="1" xfId="1" applyNumberFormat="1" applyFont="1" applyFill="1" applyBorder="1" applyAlignment="1">
      <alignment horizontal="center" vertical="center" shrinkToFit="1"/>
    </xf>
    <xf numFmtId="167" fontId="22" fillId="0" borderId="9" xfId="1" applyNumberFormat="1" applyFont="1" applyBorder="1" applyAlignment="1">
      <alignment horizontal="center" vertical="center" shrinkToFit="1"/>
    </xf>
    <xf numFmtId="0" fontId="13" fillId="0" borderId="6" xfId="0" applyFont="1" applyBorder="1" applyAlignment="1">
      <alignment horizontal="center" vertical="center" shrinkToFit="1"/>
    </xf>
    <xf numFmtId="168" fontId="16" fillId="0" borderId="6" xfId="1" applyNumberFormat="1" applyFont="1" applyBorder="1" applyAlignment="1">
      <alignment horizontal="center" shrinkToFit="1"/>
    </xf>
    <xf numFmtId="168" fontId="16" fillId="0" borderId="6" xfId="1" applyNumberFormat="1" applyFont="1" applyBorder="1" applyAlignment="1">
      <alignment horizontal="center" vertical="center" shrinkToFit="1"/>
    </xf>
    <xf numFmtId="0" fontId="13" fillId="0" borderId="7" xfId="0" applyFont="1" applyBorder="1" applyAlignment="1">
      <alignment horizontal="center" vertical="center" shrinkToFit="1"/>
    </xf>
    <xf numFmtId="168" fontId="16" fillId="0" borderId="7" xfId="1" applyNumberFormat="1" applyFont="1" applyBorder="1" applyAlignment="1">
      <alignment horizontal="center" vertical="center" shrinkToFit="1"/>
    </xf>
    <xf numFmtId="167" fontId="22" fillId="2" borderId="1" xfId="1" applyNumberFormat="1" applyFont="1" applyFill="1" applyBorder="1" applyAlignment="1">
      <alignment horizontal="center" vertical="center" shrinkToFit="1"/>
    </xf>
    <xf numFmtId="0" fontId="13" fillId="0" borderId="5" xfId="0" applyFont="1" applyBorder="1" applyAlignment="1">
      <alignment horizontal="center" vertical="center" shrinkToFit="1"/>
    </xf>
    <xf numFmtId="168" fontId="16" fillId="0" borderId="5" xfId="1" applyNumberFormat="1" applyFont="1" applyBorder="1" applyAlignment="1">
      <alignment horizontal="center" shrinkToFit="1"/>
    </xf>
    <xf numFmtId="168" fontId="16" fillId="0" borderId="5" xfId="1" applyNumberFormat="1" applyFont="1" applyBorder="1" applyAlignment="1">
      <alignment horizontal="center" vertical="center" shrinkToFit="1"/>
    </xf>
    <xf numFmtId="167" fontId="22" fillId="5" borderId="1" xfId="1" applyNumberFormat="1" applyFont="1" applyFill="1" applyBorder="1" applyAlignment="1">
      <alignment horizontal="center" vertical="center" shrinkToFit="1"/>
    </xf>
    <xf numFmtId="0" fontId="13" fillId="0" borderId="6" xfId="0" applyFont="1" applyBorder="1" applyAlignment="1">
      <alignment horizontal="center" shrinkToFit="1"/>
    </xf>
    <xf numFmtId="0" fontId="13" fillId="0" borderId="7" xfId="0" applyFont="1" applyBorder="1" applyAlignment="1">
      <alignment horizontal="center" shrinkToFit="1"/>
    </xf>
    <xf numFmtId="0" fontId="13" fillId="0" borderId="5" xfId="0" applyFont="1" applyBorder="1" applyAlignment="1">
      <alignment horizontal="center" shrinkToFit="1"/>
    </xf>
    <xf numFmtId="0" fontId="21" fillId="0" borderId="0" xfId="0" applyFont="1"/>
    <xf numFmtId="167" fontId="15" fillId="0" borderId="1" xfId="1" applyNumberFormat="1" applyFont="1" applyBorder="1" applyAlignment="1">
      <alignment horizontal="center" vertical="center"/>
    </xf>
    <xf numFmtId="167" fontId="15" fillId="0" borderId="1" xfId="1" applyNumberFormat="1" applyFont="1" applyBorder="1" applyAlignment="1">
      <alignment vertical="center"/>
    </xf>
    <xf numFmtId="167" fontId="15" fillId="0" borderId="1" xfId="1" applyNumberFormat="1" applyFont="1" applyBorder="1" applyAlignment="1">
      <alignment horizontal="center" vertical="center" shrinkToFit="1"/>
    </xf>
    <xf numFmtId="0" fontId="5" fillId="0" borderId="9" xfId="2" applyFont="1" applyFill="1" applyBorder="1" applyAlignment="1">
      <alignment horizontal="left" vertical="center" wrapText="1" shrinkToFit="1"/>
    </xf>
    <xf numFmtId="0" fontId="9" fillId="0" borderId="8" xfId="2" applyFont="1" applyBorder="1" applyAlignment="1">
      <alignment vertical="center" wrapText="1"/>
    </xf>
    <xf numFmtId="0" fontId="13" fillId="0" borderId="8" xfId="0" applyFont="1" applyBorder="1" applyAlignment="1">
      <alignment horizontal="center" vertical="center" shrinkToFit="1"/>
    </xf>
    <xf numFmtId="168" fontId="16" fillId="0" borderId="8" xfId="1" applyNumberFormat="1" applyFont="1" applyBorder="1" applyAlignment="1">
      <alignment horizontal="center" vertical="center" shrinkToFit="1"/>
    </xf>
    <xf numFmtId="0" fontId="22" fillId="6" borderId="6" xfId="0" applyFont="1" applyFill="1" applyBorder="1" applyAlignment="1">
      <alignment horizontal="center" vertical="center" shrinkToFit="1"/>
    </xf>
    <xf numFmtId="168" fontId="16" fillId="0" borderId="1" xfId="1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4" fillId="0" borderId="0" xfId="0" applyFont="1" applyAlignment="1">
      <alignment horizontal="center"/>
    </xf>
    <xf numFmtId="168" fontId="14" fillId="0" borderId="0" xfId="1" applyNumberFormat="1" applyFont="1" applyAlignment="1">
      <alignment horizontal="center"/>
    </xf>
    <xf numFmtId="0" fontId="19" fillId="0" borderId="0" xfId="0" applyFont="1" applyAlignment="1">
      <alignment horizontal="center" vertical="center" wrapText="1"/>
    </xf>
    <xf numFmtId="0" fontId="2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16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168" fontId="16" fillId="0" borderId="1" xfId="1" applyNumberFormat="1" applyFont="1" applyBorder="1" applyAlignment="1">
      <alignment horizontal="center" vertical="center" wrapText="1"/>
    </xf>
    <xf numFmtId="0" fontId="26" fillId="0" borderId="0" xfId="0" applyFont="1"/>
    <xf numFmtId="0" fontId="27" fillId="0" borderId="0" xfId="0" applyFont="1" applyAlignment="1">
      <alignment horizontal="center"/>
    </xf>
    <xf numFmtId="0" fontId="27" fillId="0" borderId="0" xfId="0" applyFont="1"/>
    <xf numFmtId="168" fontId="26" fillId="0" borderId="0" xfId="1" applyNumberFormat="1" applyFont="1"/>
    <xf numFmtId="0" fontId="3" fillId="0" borderId="1" xfId="0" applyFont="1" applyBorder="1" applyAlignment="1">
      <alignment horizontal="center" vertical="center" wrapText="1"/>
    </xf>
    <xf numFmtId="168" fontId="3" fillId="0" borderId="1" xfId="1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67" fontId="24" fillId="3" borderId="2" xfId="0" applyNumberFormat="1" applyFont="1" applyFill="1" applyBorder="1" applyAlignment="1">
      <alignment horizontal="center" vertical="center" shrinkToFit="1"/>
    </xf>
    <xf numFmtId="1" fontId="22" fillId="0" borderId="9" xfId="1" applyNumberFormat="1" applyFont="1" applyBorder="1" applyAlignment="1">
      <alignment horizontal="center" vertical="center" shrinkToFit="1"/>
    </xf>
    <xf numFmtId="1" fontId="24" fillId="3" borderId="2" xfId="0" applyNumberFormat="1" applyFont="1" applyFill="1" applyBorder="1" applyAlignment="1">
      <alignment horizontal="center" vertical="center" shrinkToFit="1"/>
    </xf>
    <xf numFmtId="1" fontId="22" fillId="5" borderId="1" xfId="1" applyNumberFormat="1" applyFont="1" applyFill="1" applyBorder="1" applyAlignment="1">
      <alignment horizontal="center" vertical="center" shrinkToFit="1"/>
    </xf>
    <xf numFmtId="0" fontId="4" fillId="6" borderId="6" xfId="2" applyFont="1" applyFill="1" applyBorder="1" applyAlignment="1">
      <alignment horizontal="left" vertical="center" wrapText="1" shrinkToFit="1"/>
    </xf>
    <xf numFmtId="0" fontId="4" fillId="6" borderId="1" xfId="2" applyFont="1" applyFill="1" applyBorder="1" applyAlignment="1">
      <alignment horizontal="left" vertical="center" wrapText="1" shrinkToFit="1"/>
    </xf>
    <xf numFmtId="167" fontId="28" fillId="4" borderId="1" xfId="1" applyNumberFormat="1" applyFont="1" applyFill="1" applyBorder="1" applyAlignment="1">
      <alignment horizontal="center" vertical="center" shrinkToFit="1"/>
    </xf>
    <xf numFmtId="167" fontId="28" fillId="4" borderId="9" xfId="1" applyNumberFormat="1" applyFont="1" applyFill="1" applyBorder="1" applyAlignment="1">
      <alignment horizontal="center" vertical="center" shrinkToFit="1"/>
    </xf>
    <xf numFmtId="167" fontId="28" fillId="4" borderId="6" xfId="1" applyNumberFormat="1" applyFont="1" applyFill="1" applyBorder="1" applyAlignment="1">
      <alignment horizontal="center" vertical="center" shrinkToFit="1"/>
    </xf>
    <xf numFmtId="167" fontId="28" fillId="4" borderId="6" xfId="1" applyNumberFormat="1" applyFont="1" applyFill="1" applyBorder="1" applyAlignment="1">
      <alignment horizontal="center" shrinkToFit="1"/>
    </xf>
    <xf numFmtId="167" fontId="28" fillId="4" borderId="7" xfId="1" applyNumberFormat="1" applyFont="1" applyFill="1" applyBorder="1" applyAlignment="1">
      <alignment horizontal="center" vertical="center" shrinkToFit="1"/>
    </xf>
    <xf numFmtId="167" fontId="28" fillId="4" borderId="7" xfId="1" applyNumberFormat="1" applyFont="1" applyFill="1" applyBorder="1" applyAlignment="1">
      <alignment horizontal="center" shrinkToFit="1"/>
    </xf>
    <xf numFmtId="167" fontId="28" fillId="4" borderId="5" xfId="1" applyNumberFormat="1" applyFont="1" applyFill="1" applyBorder="1" applyAlignment="1">
      <alignment horizontal="center" vertical="center" shrinkToFit="1"/>
    </xf>
    <xf numFmtId="167" fontId="28" fillId="4" borderId="5" xfId="1" applyNumberFormat="1" applyFont="1" applyFill="1" applyBorder="1" applyAlignment="1">
      <alignment horizontal="center" shrinkToFit="1"/>
    </xf>
    <xf numFmtId="167" fontId="28" fillId="4" borderId="2" xfId="1" applyNumberFormat="1" applyFont="1" applyFill="1" applyBorder="1" applyAlignment="1">
      <alignment horizontal="center" vertical="center" shrinkToFit="1"/>
    </xf>
    <xf numFmtId="167" fontId="28" fillId="4" borderId="8" xfId="1" applyNumberFormat="1" applyFont="1" applyFill="1" applyBorder="1" applyAlignment="1">
      <alignment horizontal="center" vertical="center" shrinkToFit="1"/>
    </xf>
    <xf numFmtId="167" fontId="29" fillId="4" borderId="1" xfId="1" applyNumberFormat="1" applyFont="1" applyFill="1" applyBorder="1" applyAlignment="1">
      <alignment horizontal="center" vertical="center" shrinkToFit="1"/>
    </xf>
  </cellXfs>
  <cellStyles count="3">
    <cellStyle name="Comma" xfId="1" builtinId="3"/>
    <cellStyle name="Normal" xfId="0" builtinId="0"/>
    <cellStyle name="Normal_Sheet6" xfId="2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757EA4-5507-4F19-A623-C87FF56361E7}">
  <dimension ref="A1:M60"/>
  <sheetViews>
    <sheetView tabSelected="1" topLeftCell="A28" workbookViewId="0">
      <selection activeCell="G8" sqref="G8:I55"/>
    </sheetView>
  </sheetViews>
  <sheetFormatPr defaultRowHeight="16.5"/>
  <cols>
    <col min="1" max="1" width="6" style="16" customWidth="1"/>
    <col min="2" max="2" width="27.28515625" style="14" customWidth="1"/>
    <col min="3" max="3" width="9.42578125" style="14" customWidth="1"/>
    <col min="4" max="4" width="8.42578125" style="14" customWidth="1"/>
    <col min="5" max="5" width="8.5703125" style="14" customWidth="1"/>
    <col min="6" max="6" width="7.28515625" style="14" customWidth="1"/>
    <col min="7" max="7" width="10.140625" style="14" customWidth="1"/>
    <col min="8" max="8" width="10.42578125" style="14" customWidth="1"/>
    <col min="9" max="9" width="7.28515625" style="14" customWidth="1"/>
    <col min="10" max="10" width="15.140625" style="15" customWidth="1"/>
    <col min="11" max="11" width="15.5703125" style="15" customWidth="1"/>
    <col min="12" max="12" width="9.5703125" style="15" customWidth="1"/>
    <col min="13" max="16384" width="9.140625" style="14"/>
  </cols>
  <sheetData>
    <row r="1" spans="1:12" ht="26.25" customHeight="1">
      <c r="A1" s="24" t="s">
        <v>43</v>
      </c>
      <c r="B1" s="13"/>
      <c r="H1" s="65"/>
      <c r="I1" s="65"/>
      <c r="K1" s="66" t="s">
        <v>45</v>
      </c>
      <c r="L1" s="66"/>
    </row>
    <row r="2" spans="1:12" ht="55.5" customHeight="1">
      <c r="A2" s="67" t="s">
        <v>64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</row>
    <row r="3" spans="1:12">
      <c r="A3" s="68" t="s">
        <v>54</v>
      </c>
      <c r="B3" s="68" t="s">
        <v>55</v>
      </c>
      <c r="C3" s="79" t="s">
        <v>56</v>
      </c>
      <c r="D3" s="69" t="s">
        <v>57</v>
      </c>
      <c r="E3" s="69"/>
      <c r="F3" s="69"/>
      <c r="G3" s="70" t="s">
        <v>65</v>
      </c>
      <c r="H3" s="71" t="s">
        <v>51</v>
      </c>
      <c r="I3" s="71"/>
      <c r="J3" s="72" t="s">
        <v>58</v>
      </c>
      <c r="K3" s="60" t="s">
        <v>51</v>
      </c>
      <c r="L3" s="60"/>
    </row>
    <row r="4" spans="1:12">
      <c r="A4" s="68"/>
      <c r="B4" s="68"/>
      <c r="C4" s="80"/>
      <c r="D4" s="61" t="s">
        <v>49</v>
      </c>
      <c r="E4" s="61"/>
      <c r="F4" s="61"/>
      <c r="G4" s="70"/>
      <c r="H4" s="71"/>
      <c r="I4" s="71"/>
      <c r="J4" s="72"/>
      <c r="K4" s="60"/>
      <c r="L4" s="60"/>
    </row>
    <row r="5" spans="1:12" ht="18.75">
      <c r="A5" s="68"/>
      <c r="B5" s="68"/>
      <c r="C5" s="80"/>
      <c r="D5" s="62" t="s">
        <v>50</v>
      </c>
      <c r="E5" s="64" t="s">
        <v>51</v>
      </c>
      <c r="F5" s="64"/>
      <c r="G5" s="70"/>
      <c r="H5" s="71"/>
      <c r="I5" s="71"/>
      <c r="J5" s="72"/>
      <c r="K5" s="60"/>
      <c r="L5" s="60"/>
    </row>
    <row r="6" spans="1:12" ht="83.25" customHeight="1">
      <c r="A6" s="68"/>
      <c r="B6" s="68"/>
      <c r="C6" s="81"/>
      <c r="D6" s="63"/>
      <c r="E6" s="77" t="s">
        <v>53</v>
      </c>
      <c r="F6" s="77" t="s">
        <v>59</v>
      </c>
      <c r="G6" s="70"/>
      <c r="H6" s="77" t="s">
        <v>53</v>
      </c>
      <c r="I6" s="77" t="s">
        <v>59</v>
      </c>
      <c r="J6" s="72"/>
      <c r="K6" s="78" t="s">
        <v>53</v>
      </c>
      <c r="L6" s="78" t="s">
        <v>59</v>
      </c>
    </row>
    <row r="7" spans="1:12" ht="27" customHeight="1">
      <c r="A7" s="17"/>
      <c r="B7" s="17"/>
      <c r="C7" s="17"/>
      <c r="D7" s="18">
        <v>1</v>
      </c>
      <c r="E7" s="19">
        <v>2</v>
      </c>
      <c r="F7" s="18">
        <v>3</v>
      </c>
      <c r="G7" s="18">
        <v>4</v>
      </c>
      <c r="H7" s="18">
        <v>5</v>
      </c>
      <c r="I7" s="19">
        <v>6</v>
      </c>
      <c r="J7" s="20" t="s">
        <v>60</v>
      </c>
      <c r="K7" s="21" t="s">
        <v>61</v>
      </c>
      <c r="L7" s="21" t="s">
        <v>62</v>
      </c>
    </row>
    <row r="8" spans="1:12" ht="26.25" customHeight="1">
      <c r="A8" s="2" t="s">
        <v>47</v>
      </c>
      <c r="B8" s="25" t="s">
        <v>46</v>
      </c>
      <c r="C8" s="36">
        <f>C9+C29</f>
        <v>3188</v>
      </c>
      <c r="D8" s="36">
        <f t="shared" ref="D8:L8" si="0">D9+D29</f>
        <v>3188</v>
      </c>
      <c r="E8" s="36">
        <f t="shared" si="0"/>
        <v>3182</v>
      </c>
      <c r="F8" s="36">
        <f t="shared" si="0"/>
        <v>6</v>
      </c>
      <c r="G8" s="88">
        <f t="shared" si="0"/>
        <v>116152</v>
      </c>
      <c r="H8" s="88">
        <f t="shared" si="0"/>
        <v>115945</v>
      </c>
      <c r="I8" s="88">
        <f t="shared" si="0"/>
        <v>207</v>
      </c>
      <c r="J8" s="36">
        <f t="shared" si="0"/>
        <v>211066350</v>
      </c>
      <c r="K8" s="36">
        <f t="shared" si="0"/>
        <v>210440175</v>
      </c>
      <c r="L8" s="36">
        <f t="shared" si="0"/>
        <v>626175</v>
      </c>
    </row>
    <row r="9" spans="1:12" ht="46.5" customHeight="1">
      <c r="A9" s="26" t="s">
        <v>1</v>
      </c>
      <c r="B9" s="55" t="s">
        <v>66</v>
      </c>
      <c r="C9" s="37">
        <f>SUM(C10:C28)</f>
        <v>3074</v>
      </c>
      <c r="D9" s="37">
        <f t="shared" ref="D9" si="1">SUM(D10:D28)</f>
        <v>3074</v>
      </c>
      <c r="E9" s="37">
        <f>SUM(E10:E28)</f>
        <v>3068</v>
      </c>
      <c r="F9" s="83">
        <f>SUM(F10:F28)</f>
        <v>6</v>
      </c>
      <c r="G9" s="89">
        <f t="shared" ref="G9:L9" si="2">SUM(G10:G28)</f>
        <v>111592</v>
      </c>
      <c r="H9" s="89">
        <f t="shared" si="2"/>
        <v>111385</v>
      </c>
      <c r="I9" s="89">
        <f t="shared" si="2"/>
        <v>207</v>
      </c>
      <c r="J9" s="37">
        <f t="shared" si="2"/>
        <v>202789950</v>
      </c>
      <c r="K9" s="37">
        <f t="shared" si="2"/>
        <v>202163775</v>
      </c>
      <c r="L9" s="37">
        <f t="shared" si="2"/>
        <v>626175</v>
      </c>
    </row>
    <row r="10" spans="1:12" ht="18.95" customHeight="1">
      <c r="A10" s="1">
        <v>1</v>
      </c>
      <c r="B10" s="3" t="s">
        <v>2</v>
      </c>
      <c r="C10" s="48">
        <v>135</v>
      </c>
      <c r="D10" s="38">
        <f>SUM(E10:F10)</f>
        <v>135</v>
      </c>
      <c r="E10" s="48">
        <v>135</v>
      </c>
      <c r="F10" s="48">
        <v>0</v>
      </c>
      <c r="G10" s="90">
        <f>SUM(H10:I10)</f>
        <v>5400</v>
      </c>
      <c r="H10" s="91">
        <v>5400</v>
      </c>
      <c r="I10" s="90">
        <v>0</v>
      </c>
      <c r="J10" s="39">
        <f>SUM(K10:L10)</f>
        <v>9801000</v>
      </c>
      <c r="K10" s="40">
        <f>H10*1815</f>
        <v>9801000</v>
      </c>
      <c r="L10" s="40">
        <f>I10*3025</f>
        <v>0</v>
      </c>
    </row>
    <row r="11" spans="1:12" ht="18.95" customHeight="1">
      <c r="A11" s="1">
        <v>2</v>
      </c>
      <c r="B11" s="3" t="s">
        <v>3</v>
      </c>
      <c r="C11" s="48">
        <v>275</v>
      </c>
      <c r="D11" s="38">
        <f t="shared" ref="D11:D54" si="3">SUM(E11:F11)</f>
        <v>275</v>
      </c>
      <c r="E11" s="48">
        <v>275</v>
      </c>
      <c r="F11" s="48">
        <v>0</v>
      </c>
      <c r="G11" s="90">
        <f t="shared" ref="G11:G54" si="4">SUM(H11:I11)</f>
        <v>11000</v>
      </c>
      <c r="H11" s="91">
        <v>11000</v>
      </c>
      <c r="I11" s="90">
        <v>0</v>
      </c>
      <c r="J11" s="39">
        <f t="shared" ref="J11:J17" si="5">SUM(K11:L11)</f>
        <v>19965000</v>
      </c>
      <c r="K11" s="40">
        <f t="shared" ref="K11:K54" si="6">H11*1815</f>
        <v>19965000</v>
      </c>
      <c r="L11" s="40">
        <f t="shared" ref="L11:L54" si="7">I11*3025</f>
        <v>0</v>
      </c>
    </row>
    <row r="12" spans="1:12" ht="18.95" customHeight="1">
      <c r="A12" s="1">
        <v>3</v>
      </c>
      <c r="B12" s="3" t="s">
        <v>4</v>
      </c>
      <c r="C12" s="48">
        <v>429</v>
      </c>
      <c r="D12" s="38">
        <f t="shared" si="3"/>
        <v>429</v>
      </c>
      <c r="E12" s="48">
        <v>429</v>
      </c>
      <c r="F12" s="48">
        <v>0</v>
      </c>
      <c r="G12" s="90">
        <f t="shared" si="4"/>
        <v>17040</v>
      </c>
      <c r="H12" s="91">
        <v>17040</v>
      </c>
      <c r="I12" s="90">
        <v>0</v>
      </c>
      <c r="J12" s="39">
        <f t="shared" si="5"/>
        <v>30927600</v>
      </c>
      <c r="K12" s="40">
        <f t="shared" si="6"/>
        <v>30927600</v>
      </c>
      <c r="L12" s="40">
        <f t="shared" si="7"/>
        <v>0</v>
      </c>
    </row>
    <row r="13" spans="1:12" ht="18.95" customHeight="1">
      <c r="A13" s="1">
        <v>4</v>
      </c>
      <c r="B13" s="3" t="s">
        <v>5</v>
      </c>
      <c r="C13" s="48">
        <v>239</v>
      </c>
      <c r="D13" s="38">
        <f t="shared" si="3"/>
        <v>239</v>
      </c>
      <c r="E13" s="48">
        <v>239</v>
      </c>
      <c r="F13" s="48">
        <v>0</v>
      </c>
      <c r="G13" s="90">
        <f t="shared" si="4"/>
        <v>8365</v>
      </c>
      <c r="H13" s="91">
        <v>8365</v>
      </c>
      <c r="I13" s="90">
        <v>0</v>
      </c>
      <c r="J13" s="39">
        <f t="shared" si="5"/>
        <v>15182475</v>
      </c>
      <c r="K13" s="40">
        <f t="shared" si="6"/>
        <v>15182475</v>
      </c>
      <c r="L13" s="40">
        <f t="shared" si="7"/>
        <v>0</v>
      </c>
    </row>
    <row r="14" spans="1:12" ht="18.95" customHeight="1">
      <c r="A14" s="1">
        <v>5</v>
      </c>
      <c r="B14" s="3" t="s">
        <v>6</v>
      </c>
      <c r="C14" s="48">
        <v>313</v>
      </c>
      <c r="D14" s="38">
        <f t="shared" si="3"/>
        <v>313</v>
      </c>
      <c r="E14" s="48">
        <v>313</v>
      </c>
      <c r="F14" s="48">
        <v>0</v>
      </c>
      <c r="G14" s="90">
        <f t="shared" si="4"/>
        <v>10642</v>
      </c>
      <c r="H14" s="91">
        <v>10642</v>
      </c>
      <c r="I14" s="90">
        <v>0</v>
      </c>
      <c r="J14" s="39">
        <f t="shared" si="5"/>
        <v>19315230</v>
      </c>
      <c r="K14" s="40">
        <f t="shared" si="6"/>
        <v>19315230</v>
      </c>
      <c r="L14" s="40">
        <f t="shared" si="7"/>
        <v>0</v>
      </c>
    </row>
    <row r="15" spans="1:12" ht="18.95" customHeight="1">
      <c r="A15" s="1">
        <v>6</v>
      </c>
      <c r="B15" s="3" t="s">
        <v>7</v>
      </c>
      <c r="C15" s="48">
        <v>327</v>
      </c>
      <c r="D15" s="38">
        <f t="shared" si="3"/>
        <v>327</v>
      </c>
      <c r="E15" s="48">
        <v>327</v>
      </c>
      <c r="F15" s="48">
        <v>0</v>
      </c>
      <c r="G15" s="90">
        <f t="shared" si="4"/>
        <v>11118</v>
      </c>
      <c r="H15" s="91">
        <v>11118</v>
      </c>
      <c r="I15" s="90">
        <v>0</v>
      </c>
      <c r="J15" s="39">
        <f t="shared" si="5"/>
        <v>20179170</v>
      </c>
      <c r="K15" s="40">
        <f t="shared" si="6"/>
        <v>20179170</v>
      </c>
      <c r="L15" s="40">
        <f t="shared" si="7"/>
        <v>0</v>
      </c>
    </row>
    <row r="16" spans="1:12" ht="18.95" customHeight="1">
      <c r="A16" s="1">
        <v>7</v>
      </c>
      <c r="B16" s="3" t="s">
        <v>8</v>
      </c>
      <c r="C16" s="48">
        <v>64</v>
      </c>
      <c r="D16" s="38">
        <f t="shared" si="3"/>
        <v>64</v>
      </c>
      <c r="E16" s="48">
        <v>64</v>
      </c>
      <c r="F16" s="48">
        <v>0</v>
      </c>
      <c r="G16" s="90">
        <f t="shared" si="4"/>
        <v>2176</v>
      </c>
      <c r="H16" s="91">
        <v>2176</v>
      </c>
      <c r="I16" s="90">
        <v>0</v>
      </c>
      <c r="J16" s="39">
        <f t="shared" si="5"/>
        <v>3949440</v>
      </c>
      <c r="K16" s="40">
        <f t="shared" si="6"/>
        <v>3949440</v>
      </c>
      <c r="L16" s="40">
        <f t="shared" si="7"/>
        <v>0</v>
      </c>
    </row>
    <row r="17" spans="1:12" ht="18.95" customHeight="1">
      <c r="A17" s="7">
        <v>8</v>
      </c>
      <c r="B17" s="8" t="s">
        <v>9</v>
      </c>
      <c r="C17" s="38">
        <v>160</v>
      </c>
      <c r="D17" s="38">
        <f t="shared" si="3"/>
        <v>160</v>
      </c>
      <c r="E17" s="48">
        <v>159</v>
      </c>
      <c r="F17" s="48">
        <v>1</v>
      </c>
      <c r="G17" s="90">
        <f t="shared" si="4"/>
        <v>5440</v>
      </c>
      <c r="H17" s="91">
        <v>5406</v>
      </c>
      <c r="I17" s="90">
        <v>34</v>
      </c>
      <c r="J17" s="39">
        <f t="shared" si="5"/>
        <v>9914740</v>
      </c>
      <c r="K17" s="40">
        <f t="shared" si="6"/>
        <v>9811890</v>
      </c>
      <c r="L17" s="40">
        <f t="shared" si="7"/>
        <v>102850</v>
      </c>
    </row>
    <row r="18" spans="1:12" ht="18.95" customHeight="1">
      <c r="A18" s="7">
        <v>9</v>
      </c>
      <c r="B18" s="8" t="s">
        <v>10</v>
      </c>
      <c r="C18" s="48">
        <v>177</v>
      </c>
      <c r="D18" s="38">
        <f t="shared" si="3"/>
        <v>177</v>
      </c>
      <c r="E18" s="48">
        <v>177</v>
      </c>
      <c r="F18" s="48">
        <v>0</v>
      </c>
      <c r="G18" s="90">
        <f t="shared" si="4"/>
        <v>6018</v>
      </c>
      <c r="H18" s="91">
        <v>6018</v>
      </c>
      <c r="I18" s="90">
        <v>0</v>
      </c>
      <c r="J18" s="39">
        <f>SUM(K18:L18)</f>
        <v>10922670</v>
      </c>
      <c r="K18" s="40">
        <f t="shared" si="6"/>
        <v>10922670</v>
      </c>
      <c r="L18" s="40">
        <f t="shared" si="7"/>
        <v>0</v>
      </c>
    </row>
    <row r="19" spans="1:12" ht="18.95" customHeight="1">
      <c r="A19" s="7">
        <v>10</v>
      </c>
      <c r="B19" s="8" t="s">
        <v>11</v>
      </c>
      <c r="C19" s="48">
        <v>77</v>
      </c>
      <c r="D19" s="38">
        <f t="shared" si="3"/>
        <v>77</v>
      </c>
      <c r="E19" s="48">
        <v>77</v>
      </c>
      <c r="F19" s="48">
        <v>0</v>
      </c>
      <c r="G19" s="90">
        <f t="shared" si="4"/>
        <v>2618</v>
      </c>
      <c r="H19" s="91">
        <v>2618</v>
      </c>
      <c r="I19" s="90">
        <v>0</v>
      </c>
      <c r="J19" s="39">
        <f>SUM(K19:L19)</f>
        <v>4751670</v>
      </c>
      <c r="K19" s="40">
        <f t="shared" si="6"/>
        <v>4751670</v>
      </c>
      <c r="L19" s="40">
        <f t="shared" si="7"/>
        <v>0</v>
      </c>
    </row>
    <row r="20" spans="1:12" ht="18.95" customHeight="1">
      <c r="A20" s="7">
        <v>11</v>
      </c>
      <c r="B20" s="8" t="s">
        <v>12</v>
      </c>
      <c r="C20" s="48">
        <v>69</v>
      </c>
      <c r="D20" s="38">
        <f t="shared" si="3"/>
        <v>69</v>
      </c>
      <c r="E20" s="48">
        <v>69</v>
      </c>
      <c r="F20" s="48">
        <v>0</v>
      </c>
      <c r="G20" s="90">
        <f t="shared" si="4"/>
        <v>2346</v>
      </c>
      <c r="H20" s="91">
        <v>2346</v>
      </c>
      <c r="I20" s="90">
        <v>0</v>
      </c>
      <c r="J20" s="39">
        <f t="shared" ref="J20:J28" si="8">SUM(K20:L20)</f>
        <v>4257990</v>
      </c>
      <c r="K20" s="40">
        <f t="shared" si="6"/>
        <v>4257990</v>
      </c>
      <c r="L20" s="40">
        <f t="shared" si="7"/>
        <v>0</v>
      </c>
    </row>
    <row r="21" spans="1:12" ht="18.95" customHeight="1">
      <c r="A21" s="7">
        <v>12</v>
      </c>
      <c r="B21" s="8" t="s">
        <v>13</v>
      </c>
      <c r="C21" s="48">
        <v>107</v>
      </c>
      <c r="D21" s="38">
        <f t="shared" si="3"/>
        <v>107</v>
      </c>
      <c r="E21" s="48">
        <v>104</v>
      </c>
      <c r="F21" s="48">
        <v>3</v>
      </c>
      <c r="G21" s="90">
        <f t="shared" si="4"/>
        <v>3635</v>
      </c>
      <c r="H21" s="91">
        <v>3536</v>
      </c>
      <c r="I21" s="90">
        <v>99</v>
      </c>
      <c r="J21" s="39">
        <f t="shared" si="8"/>
        <v>6717315</v>
      </c>
      <c r="K21" s="40">
        <f t="shared" si="6"/>
        <v>6417840</v>
      </c>
      <c r="L21" s="40">
        <f t="shared" si="7"/>
        <v>299475</v>
      </c>
    </row>
    <row r="22" spans="1:12" ht="18.95" customHeight="1">
      <c r="A22" s="7">
        <v>13</v>
      </c>
      <c r="B22" s="8" t="s">
        <v>14</v>
      </c>
      <c r="C22" s="48">
        <v>60</v>
      </c>
      <c r="D22" s="38">
        <f t="shared" si="3"/>
        <v>60</v>
      </c>
      <c r="E22" s="48">
        <v>60</v>
      </c>
      <c r="F22" s="48">
        <v>0</v>
      </c>
      <c r="G22" s="90">
        <f t="shared" si="4"/>
        <v>2400</v>
      </c>
      <c r="H22" s="91">
        <v>2400</v>
      </c>
      <c r="I22" s="90">
        <v>0</v>
      </c>
      <c r="J22" s="39">
        <f t="shared" si="8"/>
        <v>4356000</v>
      </c>
      <c r="K22" s="40">
        <f t="shared" si="6"/>
        <v>4356000</v>
      </c>
      <c r="L22" s="40">
        <f t="shared" si="7"/>
        <v>0</v>
      </c>
    </row>
    <row r="23" spans="1:12" ht="18.95" customHeight="1">
      <c r="A23" s="7">
        <v>14</v>
      </c>
      <c r="B23" s="8" t="s">
        <v>15</v>
      </c>
      <c r="C23" s="48">
        <v>35</v>
      </c>
      <c r="D23" s="38">
        <f t="shared" si="3"/>
        <v>35</v>
      </c>
      <c r="E23" s="48">
        <v>35</v>
      </c>
      <c r="F23" s="48">
        <v>0</v>
      </c>
      <c r="G23" s="90">
        <f t="shared" si="4"/>
        <v>1190</v>
      </c>
      <c r="H23" s="91">
        <v>1190</v>
      </c>
      <c r="I23" s="90">
        <v>0</v>
      </c>
      <c r="J23" s="39">
        <f t="shared" si="8"/>
        <v>2159850</v>
      </c>
      <c r="K23" s="40">
        <f t="shared" si="6"/>
        <v>2159850</v>
      </c>
      <c r="L23" s="40">
        <f t="shared" si="7"/>
        <v>0</v>
      </c>
    </row>
    <row r="24" spans="1:12" ht="18.95" customHeight="1">
      <c r="A24" s="7">
        <v>15</v>
      </c>
      <c r="B24" s="8" t="s">
        <v>16</v>
      </c>
      <c r="C24" s="48">
        <v>40</v>
      </c>
      <c r="D24" s="38">
        <f t="shared" si="3"/>
        <v>40</v>
      </c>
      <c r="E24" s="48">
        <v>40</v>
      </c>
      <c r="F24" s="48">
        <v>0</v>
      </c>
      <c r="G24" s="90">
        <f t="shared" si="4"/>
        <v>1600</v>
      </c>
      <c r="H24" s="91">
        <v>1600</v>
      </c>
      <c r="I24" s="90">
        <v>0</v>
      </c>
      <c r="J24" s="39">
        <f t="shared" si="8"/>
        <v>2904000</v>
      </c>
      <c r="K24" s="40">
        <f t="shared" si="6"/>
        <v>2904000</v>
      </c>
      <c r="L24" s="40">
        <f t="shared" si="7"/>
        <v>0</v>
      </c>
    </row>
    <row r="25" spans="1:12" ht="18.95" customHeight="1">
      <c r="A25" s="7">
        <v>16</v>
      </c>
      <c r="B25" s="8" t="s">
        <v>17</v>
      </c>
      <c r="C25" s="48">
        <v>114</v>
      </c>
      <c r="D25" s="38">
        <f t="shared" si="3"/>
        <v>114</v>
      </c>
      <c r="E25" s="48">
        <v>114</v>
      </c>
      <c r="F25" s="48">
        <v>0</v>
      </c>
      <c r="G25" s="90">
        <f t="shared" si="4"/>
        <v>3876</v>
      </c>
      <c r="H25" s="91">
        <v>3876</v>
      </c>
      <c r="I25" s="90">
        <v>0</v>
      </c>
      <c r="J25" s="39">
        <f t="shared" si="8"/>
        <v>7034940</v>
      </c>
      <c r="K25" s="40">
        <f t="shared" si="6"/>
        <v>7034940</v>
      </c>
      <c r="L25" s="40">
        <f t="shared" si="7"/>
        <v>0</v>
      </c>
    </row>
    <row r="26" spans="1:12" ht="18.95" customHeight="1">
      <c r="A26" s="7">
        <v>17</v>
      </c>
      <c r="B26" s="8" t="s">
        <v>18</v>
      </c>
      <c r="C26" s="48">
        <v>140</v>
      </c>
      <c r="D26" s="38">
        <f t="shared" si="3"/>
        <v>140</v>
      </c>
      <c r="E26" s="48">
        <v>140</v>
      </c>
      <c r="F26" s="48">
        <v>0</v>
      </c>
      <c r="G26" s="90">
        <f t="shared" si="4"/>
        <v>4760</v>
      </c>
      <c r="H26" s="91">
        <v>4760</v>
      </c>
      <c r="I26" s="90">
        <v>0</v>
      </c>
      <c r="J26" s="39">
        <f t="shared" si="8"/>
        <v>8639400</v>
      </c>
      <c r="K26" s="40">
        <f t="shared" si="6"/>
        <v>8639400</v>
      </c>
      <c r="L26" s="40">
        <f t="shared" si="7"/>
        <v>0</v>
      </c>
    </row>
    <row r="27" spans="1:12" ht="18.95" customHeight="1">
      <c r="A27" s="10">
        <v>18</v>
      </c>
      <c r="B27" s="3" t="s">
        <v>19</v>
      </c>
      <c r="C27" s="48">
        <v>221</v>
      </c>
      <c r="D27" s="38">
        <f t="shared" si="3"/>
        <v>221</v>
      </c>
      <c r="E27" s="48">
        <v>220</v>
      </c>
      <c r="F27" s="48">
        <v>1</v>
      </c>
      <c r="G27" s="90">
        <f t="shared" si="4"/>
        <v>8840</v>
      </c>
      <c r="H27" s="91">
        <v>8800</v>
      </c>
      <c r="I27" s="90">
        <v>40</v>
      </c>
      <c r="J27" s="39">
        <f t="shared" si="8"/>
        <v>16093000</v>
      </c>
      <c r="K27" s="40">
        <f t="shared" si="6"/>
        <v>15972000</v>
      </c>
      <c r="L27" s="40">
        <f t="shared" si="7"/>
        <v>121000</v>
      </c>
    </row>
    <row r="28" spans="1:12" ht="18.95" customHeight="1">
      <c r="A28" s="11">
        <v>19</v>
      </c>
      <c r="B28" s="28" t="s">
        <v>20</v>
      </c>
      <c r="C28" s="49">
        <v>92</v>
      </c>
      <c r="D28" s="41">
        <f t="shared" si="3"/>
        <v>92</v>
      </c>
      <c r="E28" s="49">
        <v>91</v>
      </c>
      <c r="F28" s="49">
        <v>1</v>
      </c>
      <c r="G28" s="92">
        <f t="shared" si="4"/>
        <v>3128</v>
      </c>
      <c r="H28" s="93">
        <v>3094</v>
      </c>
      <c r="I28" s="92">
        <v>34</v>
      </c>
      <c r="J28" s="39">
        <f t="shared" si="8"/>
        <v>5718460</v>
      </c>
      <c r="K28" s="42">
        <f t="shared" si="6"/>
        <v>5615610</v>
      </c>
      <c r="L28" s="42">
        <f t="shared" si="7"/>
        <v>102850</v>
      </c>
    </row>
    <row r="29" spans="1:12" ht="36.75" customHeight="1">
      <c r="A29" s="30" t="s">
        <v>21</v>
      </c>
      <c r="B29" s="87" t="s">
        <v>70</v>
      </c>
      <c r="C29" s="43">
        <f>SUM(C30:C33)</f>
        <v>114</v>
      </c>
      <c r="D29" s="43">
        <f t="shared" ref="D29:L29" si="9">SUM(D30:D33)</f>
        <v>114</v>
      </c>
      <c r="E29" s="43">
        <f t="shared" si="9"/>
        <v>114</v>
      </c>
      <c r="F29" s="43">
        <f t="shared" si="9"/>
        <v>0</v>
      </c>
      <c r="G29" s="88">
        <f t="shared" si="9"/>
        <v>4560</v>
      </c>
      <c r="H29" s="88">
        <f t="shared" si="9"/>
        <v>4560</v>
      </c>
      <c r="I29" s="88">
        <f t="shared" si="9"/>
        <v>0</v>
      </c>
      <c r="J29" s="43">
        <f t="shared" si="9"/>
        <v>8276400</v>
      </c>
      <c r="K29" s="43">
        <f t="shared" si="9"/>
        <v>8276400</v>
      </c>
      <c r="L29" s="43">
        <f t="shared" si="9"/>
        <v>0</v>
      </c>
    </row>
    <row r="30" spans="1:12" ht="18.75">
      <c r="A30" s="12">
        <v>1</v>
      </c>
      <c r="B30" s="29" t="s">
        <v>39</v>
      </c>
      <c r="C30" s="50">
        <v>39</v>
      </c>
      <c r="D30" s="44">
        <f t="shared" si="3"/>
        <v>39</v>
      </c>
      <c r="E30" s="50">
        <v>39</v>
      </c>
      <c r="F30" s="50">
        <v>0</v>
      </c>
      <c r="G30" s="94">
        <f t="shared" si="4"/>
        <v>1560</v>
      </c>
      <c r="H30" s="95">
        <v>1560</v>
      </c>
      <c r="I30" s="94">
        <v>0</v>
      </c>
      <c r="J30" s="45">
        <f>SUM(K30:L30)</f>
        <v>2831400</v>
      </c>
      <c r="K30" s="46">
        <f t="shared" si="6"/>
        <v>2831400</v>
      </c>
      <c r="L30" s="46">
        <f t="shared" si="7"/>
        <v>0</v>
      </c>
    </row>
    <row r="31" spans="1:12" ht="18.75">
      <c r="A31" s="1">
        <v>2</v>
      </c>
      <c r="B31" s="5" t="s">
        <v>42</v>
      </c>
      <c r="C31" s="48">
        <v>19</v>
      </c>
      <c r="D31" s="38">
        <f t="shared" si="3"/>
        <v>19</v>
      </c>
      <c r="E31" s="48">
        <v>19</v>
      </c>
      <c r="F31" s="48">
        <v>0</v>
      </c>
      <c r="G31" s="90">
        <f t="shared" si="4"/>
        <v>760</v>
      </c>
      <c r="H31" s="91">
        <v>760</v>
      </c>
      <c r="I31" s="90">
        <v>0</v>
      </c>
      <c r="J31" s="45">
        <f t="shared" ref="J31:J33" si="10">SUM(K31:L31)</f>
        <v>1379400</v>
      </c>
      <c r="K31" s="40">
        <f t="shared" si="6"/>
        <v>1379400</v>
      </c>
      <c r="L31" s="40">
        <f t="shared" si="7"/>
        <v>0</v>
      </c>
    </row>
    <row r="32" spans="1:12" ht="18.75">
      <c r="A32" s="1">
        <v>3</v>
      </c>
      <c r="B32" s="6" t="s">
        <v>40</v>
      </c>
      <c r="C32" s="48">
        <v>42</v>
      </c>
      <c r="D32" s="38">
        <f t="shared" si="3"/>
        <v>42</v>
      </c>
      <c r="E32" s="48">
        <v>42</v>
      </c>
      <c r="F32" s="48">
        <v>0</v>
      </c>
      <c r="G32" s="90">
        <f t="shared" si="4"/>
        <v>1680</v>
      </c>
      <c r="H32" s="91">
        <v>1680</v>
      </c>
      <c r="I32" s="90">
        <v>0</v>
      </c>
      <c r="J32" s="45">
        <f t="shared" si="10"/>
        <v>3049200</v>
      </c>
      <c r="K32" s="40">
        <f t="shared" si="6"/>
        <v>3049200</v>
      </c>
      <c r="L32" s="40">
        <f t="shared" si="7"/>
        <v>0</v>
      </c>
    </row>
    <row r="33" spans="1:12" ht="18.75">
      <c r="A33" s="11">
        <v>4</v>
      </c>
      <c r="B33" s="31" t="s">
        <v>41</v>
      </c>
      <c r="C33" s="49">
        <v>14</v>
      </c>
      <c r="D33" s="41">
        <f t="shared" si="3"/>
        <v>14</v>
      </c>
      <c r="E33" s="49">
        <v>14</v>
      </c>
      <c r="F33" s="49">
        <v>0</v>
      </c>
      <c r="G33" s="92">
        <f t="shared" si="4"/>
        <v>560</v>
      </c>
      <c r="H33" s="93">
        <v>560</v>
      </c>
      <c r="I33" s="92">
        <v>0</v>
      </c>
      <c r="J33" s="45">
        <f t="shared" si="10"/>
        <v>1016400</v>
      </c>
      <c r="K33" s="42">
        <f t="shared" si="6"/>
        <v>1016400</v>
      </c>
      <c r="L33" s="42">
        <f t="shared" si="7"/>
        <v>0</v>
      </c>
    </row>
    <row r="34" spans="1:12" ht="25.5" customHeight="1">
      <c r="A34" s="32" t="s">
        <v>21</v>
      </c>
      <c r="B34" s="33" t="s">
        <v>52</v>
      </c>
      <c r="C34" s="82">
        <f>C35+C53</f>
        <v>1377</v>
      </c>
      <c r="D34" s="82">
        <f t="shared" ref="D34:L34" si="11">D35+D53</f>
        <v>1377</v>
      </c>
      <c r="E34" s="82">
        <f t="shared" si="11"/>
        <v>1371</v>
      </c>
      <c r="F34" s="84">
        <f t="shared" si="11"/>
        <v>6</v>
      </c>
      <c r="G34" s="96">
        <f t="shared" si="11"/>
        <v>50733</v>
      </c>
      <c r="H34" s="96">
        <f t="shared" si="11"/>
        <v>50493</v>
      </c>
      <c r="I34" s="96">
        <f t="shared" si="11"/>
        <v>240</v>
      </c>
      <c r="J34" s="82">
        <f t="shared" si="11"/>
        <v>92370795</v>
      </c>
      <c r="K34" s="82">
        <f t="shared" si="11"/>
        <v>91644795</v>
      </c>
      <c r="L34" s="82">
        <f t="shared" si="11"/>
        <v>726000</v>
      </c>
    </row>
    <row r="35" spans="1:12" ht="18.75">
      <c r="A35" s="34" t="s">
        <v>1</v>
      </c>
      <c r="B35" s="35" t="s">
        <v>48</v>
      </c>
      <c r="C35" s="47">
        <f>SUM(C36:C52)</f>
        <v>1353</v>
      </c>
      <c r="D35" s="47">
        <f t="shared" ref="D35:L35" si="12">SUM(D36:D52)</f>
        <v>1353</v>
      </c>
      <c r="E35" s="47">
        <f t="shared" si="12"/>
        <v>1347</v>
      </c>
      <c r="F35" s="85">
        <f t="shared" si="12"/>
        <v>6</v>
      </c>
      <c r="G35" s="88">
        <f t="shared" si="12"/>
        <v>49917</v>
      </c>
      <c r="H35" s="88">
        <f t="shared" si="12"/>
        <v>49677</v>
      </c>
      <c r="I35" s="88">
        <f t="shared" si="12"/>
        <v>240</v>
      </c>
      <c r="J35" s="47">
        <f t="shared" si="12"/>
        <v>90889755</v>
      </c>
      <c r="K35" s="47">
        <f t="shared" si="12"/>
        <v>90163755</v>
      </c>
      <c r="L35" s="47">
        <f t="shared" si="12"/>
        <v>726000</v>
      </c>
    </row>
    <row r="36" spans="1:12" ht="18.75">
      <c r="A36" s="12">
        <v>20</v>
      </c>
      <c r="B36" s="4" t="s">
        <v>33</v>
      </c>
      <c r="C36" s="50">
        <v>128</v>
      </c>
      <c r="D36" s="44">
        <f t="shared" si="3"/>
        <v>128</v>
      </c>
      <c r="E36" s="50">
        <v>125</v>
      </c>
      <c r="F36" s="50">
        <v>3</v>
      </c>
      <c r="G36" s="94">
        <f t="shared" si="4"/>
        <v>5120</v>
      </c>
      <c r="H36" s="95">
        <v>5000</v>
      </c>
      <c r="I36" s="94">
        <f>3*8*5</f>
        <v>120</v>
      </c>
      <c r="J36" s="45">
        <f>SUM(K36:L36)</f>
        <v>9438000</v>
      </c>
      <c r="K36" s="46">
        <f t="shared" si="6"/>
        <v>9075000</v>
      </c>
      <c r="L36" s="46">
        <f t="shared" si="7"/>
        <v>363000</v>
      </c>
    </row>
    <row r="37" spans="1:12" ht="18.75">
      <c r="A37" s="1">
        <v>21</v>
      </c>
      <c r="B37" s="3" t="s">
        <v>35</v>
      </c>
      <c r="C37" s="48">
        <v>49</v>
      </c>
      <c r="D37" s="38">
        <f t="shared" si="3"/>
        <v>49</v>
      </c>
      <c r="E37" s="48">
        <v>49</v>
      </c>
      <c r="F37" s="48">
        <v>0</v>
      </c>
      <c r="G37" s="90">
        <f t="shared" si="4"/>
        <v>1715</v>
      </c>
      <c r="H37" s="91">
        <v>1715</v>
      </c>
      <c r="I37" s="90">
        <v>0</v>
      </c>
      <c r="J37" s="45">
        <f t="shared" ref="J37:J52" si="13">SUM(K37:L37)</f>
        <v>3112725</v>
      </c>
      <c r="K37" s="40">
        <f t="shared" si="6"/>
        <v>3112725</v>
      </c>
      <c r="L37" s="40">
        <f t="shared" si="7"/>
        <v>0</v>
      </c>
    </row>
    <row r="38" spans="1:12" ht="18.75">
      <c r="A38" s="1">
        <v>22</v>
      </c>
      <c r="B38" s="3" t="s">
        <v>25</v>
      </c>
      <c r="C38" s="48">
        <v>102</v>
      </c>
      <c r="D38" s="38">
        <f t="shared" si="3"/>
        <v>102</v>
      </c>
      <c r="E38" s="48">
        <v>102</v>
      </c>
      <c r="F38" s="48">
        <v>0</v>
      </c>
      <c r="G38" s="90">
        <f t="shared" si="4"/>
        <v>3468</v>
      </c>
      <c r="H38" s="91">
        <v>3468</v>
      </c>
      <c r="I38" s="90">
        <v>0</v>
      </c>
      <c r="J38" s="45">
        <f t="shared" si="13"/>
        <v>6294420</v>
      </c>
      <c r="K38" s="40">
        <f t="shared" si="6"/>
        <v>6294420</v>
      </c>
      <c r="L38" s="40">
        <f t="shared" si="7"/>
        <v>0</v>
      </c>
    </row>
    <row r="39" spans="1:12" ht="18.75">
      <c r="A39" s="1">
        <v>23</v>
      </c>
      <c r="B39" s="3" t="s">
        <v>27</v>
      </c>
      <c r="C39" s="48">
        <v>83</v>
      </c>
      <c r="D39" s="38">
        <f t="shared" si="3"/>
        <v>83</v>
      </c>
      <c r="E39" s="48">
        <v>83</v>
      </c>
      <c r="F39" s="48">
        <v>0</v>
      </c>
      <c r="G39" s="90">
        <f t="shared" si="4"/>
        <v>2822</v>
      </c>
      <c r="H39" s="91">
        <v>2822</v>
      </c>
      <c r="I39" s="90"/>
      <c r="J39" s="45">
        <f t="shared" si="13"/>
        <v>5121930</v>
      </c>
      <c r="K39" s="40">
        <f t="shared" si="6"/>
        <v>5121930</v>
      </c>
      <c r="L39" s="40">
        <f t="shared" si="7"/>
        <v>0</v>
      </c>
    </row>
    <row r="40" spans="1:12" ht="18.75">
      <c r="A40" s="1">
        <v>24</v>
      </c>
      <c r="B40" s="3" t="s">
        <v>26</v>
      </c>
      <c r="C40" s="48">
        <v>77</v>
      </c>
      <c r="D40" s="38">
        <f t="shared" si="3"/>
        <v>77</v>
      </c>
      <c r="E40" s="48">
        <v>77</v>
      </c>
      <c r="F40" s="48">
        <v>0</v>
      </c>
      <c r="G40" s="90">
        <f t="shared" si="4"/>
        <v>3080</v>
      </c>
      <c r="H40" s="91">
        <v>3080</v>
      </c>
      <c r="I40" s="90">
        <v>0</v>
      </c>
      <c r="J40" s="45">
        <f t="shared" si="13"/>
        <v>5590200</v>
      </c>
      <c r="K40" s="40">
        <f t="shared" si="6"/>
        <v>5590200</v>
      </c>
      <c r="L40" s="40">
        <f t="shared" si="7"/>
        <v>0</v>
      </c>
    </row>
    <row r="41" spans="1:12" ht="18.75">
      <c r="A41" s="1">
        <v>25</v>
      </c>
      <c r="B41" s="3" t="s">
        <v>28</v>
      </c>
      <c r="C41" s="48">
        <v>166</v>
      </c>
      <c r="D41" s="38">
        <f t="shared" si="3"/>
        <v>166</v>
      </c>
      <c r="E41" s="48">
        <v>166</v>
      </c>
      <c r="F41" s="48">
        <v>0</v>
      </c>
      <c r="G41" s="90">
        <f t="shared" si="4"/>
        <v>5644</v>
      </c>
      <c r="H41" s="91">
        <v>5644</v>
      </c>
      <c r="I41" s="90">
        <v>0</v>
      </c>
      <c r="J41" s="45">
        <f t="shared" si="13"/>
        <v>10243860</v>
      </c>
      <c r="K41" s="40">
        <f t="shared" si="6"/>
        <v>10243860</v>
      </c>
      <c r="L41" s="40">
        <f t="shared" si="7"/>
        <v>0</v>
      </c>
    </row>
    <row r="42" spans="1:12" ht="18.75">
      <c r="A42" s="1">
        <v>26</v>
      </c>
      <c r="B42" s="3" t="s">
        <v>37</v>
      </c>
      <c r="C42" s="48">
        <v>87</v>
      </c>
      <c r="D42" s="38">
        <f t="shared" si="3"/>
        <v>87</v>
      </c>
      <c r="E42" s="48">
        <v>87</v>
      </c>
      <c r="F42" s="48">
        <v>0</v>
      </c>
      <c r="G42" s="90">
        <f t="shared" si="4"/>
        <v>3480</v>
      </c>
      <c r="H42" s="91">
        <v>3480</v>
      </c>
      <c r="I42" s="90">
        <v>0</v>
      </c>
      <c r="J42" s="45">
        <f t="shared" si="13"/>
        <v>6316200</v>
      </c>
      <c r="K42" s="40">
        <f t="shared" si="6"/>
        <v>6316200</v>
      </c>
      <c r="L42" s="40">
        <f t="shared" si="7"/>
        <v>0</v>
      </c>
    </row>
    <row r="43" spans="1:12" ht="18.75">
      <c r="A43" s="1">
        <v>27</v>
      </c>
      <c r="B43" s="3" t="s">
        <v>36</v>
      </c>
      <c r="C43" s="48">
        <v>27</v>
      </c>
      <c r="D43" s="38">
        <f t="shared" si="3"/>
        <v>27</v>
      </c>
      <c r="E43" s="48">
        <v>27</v>
      </c>
      <c r="F43" s="48">
        <v>0</v>
      </c>
      <c r="G43" s="90">
        <f t="shared" si="4"/>
        <v>918</v>
      </c>
      <c r="H43" s="91">
        <v>918</v>
      </c>
      <c r="I43" s="90">
        <v>0</v>
      </c>
      <c r="J43" s="45">
        <f t="shared" si="13"/>
        <v>1666170</v>
      </c>
      <c r="K43" s="40">
        <f t="shared" si="6"/>
        <v>1666170</v>
      </c>
      <c r="L43" s="40">
        <f t="shared" si="7"/>
        <v>0</v>
      </c>
    </row>
    <row r="44" spans="1:12" ht="18.75">
      <c r="A44" s="1">
        <v>28</v>
      </c>
      <c r="B44" s="3" t="s">
        <v>32</v>
      </c>
      <c r="C44" s="48">
        <v>26</v>
      </c>
      <c r="D44" s="38">
        <f t="shared" si="3"/>
        <v>26</v>
      </c>
      <c r="E44" s="48">
        <v>26</v>
      </c>
      <c r="F44" s="48">
        <v>0</v>
      </c>
      <c r="G44" s="90">
        <f t="shared" si="4"/>
        <v>1040</v>
      </c>
      <c r="H44" s="91">
        <v>1040</v>
      </c>
      <c r="I44" s="90">
        <v>0</v>
      </c>
      <c r="J44" s="45">
        <f t="shared" si="13"/>
        <v>1887600</v>
      </c>
      <c r="K44" s="40">
        <f t="shared" si="6"/>
        <v>1887600</v>
      </c>
      <c r="L44" s="40">
        <f t="shared" si="7"/>
        <v>0</v>
      </c>
    </row>
    <row r="45" spans="1:12" ht="18.75">
      <c r="A45" s="1">
        <v>29</v>
      </c>
      <c r="B45" s="3" t="s">
        <v>29</v>
      </c>
      <c r="C45" s="48">
        <v>19</v>
      </c>
      <c r="D45" s="38">
        <f t="shared" si="3"/>
        <v>19</v>
      </c>
      <c r="E45" s="48">
        <v>19</v>
      </c>
      <c r="F45" s="48">
        <v>0</v>
      </c>
      <c r="G45" s="90">
        <f t="shared" si="4"/>
        <v>760</v>
      </c>
      <c r="H45" s="91">
        <v>760</v>
      </c>
      <c r="I45" s="90">
        <v>0</v>
      </c>
      <c r="J45" s="45">
        <f t="shared" si="13"/>
        <v>1379400</v>
      </c>
      <c r="K45" s="40">
        <f t="shared" si="6"/>
        <v>1379400</v>
      </c>
      <c r="L45" s="40">
        <f t="shared" si="7"/>
        <v>0</v>
      </c>
    </row>
    <row r="46" spans="1:12" ht="18.75">
      <c r="A46" s="1">
        <v>30</v>
      </c>
      <c r="B46" s="3" t="s">
        <v>22</v>
      </c>
      <c r="C46" s="48">
        <v>64</v>
      </c>
      <c r="D46" s="38">
        <f t="shared" si="3"/>
        <v>64</v>
      </c>
      <c r="E46" s="48">
        <v>62</v>
      </c>
      <c r="F46" s="48">
        <v>2</v>
      </c>
      <c r="G46" s="90">
        <f t="shared" si="4"/>
        <v>2560</v>
      </c>
      <c r="H46" s="91">
        <v>2480</v>
      </c>
      <c r="I46" s="90">
        <v>80</v>
      </c>
      <c r="J46" s="45">
        <f t="shared" si="13"/>
        <v>4743200</v>
      </c>
      <c r="K46" s="40">
        <f t="shared" si="6"/>
        <v>4501200</v>
      </c>
      <c r="L46" s="40">
        <f t="shared" si="7"/>
        <v>242000</v>
      </c>
    </row>
    <row r="47" spans="1:12" ht="18.75">
      <c r="A47" s="1">
        <v>31</v>
      </c>
      <c r="B47" s="3" t="s">
        <v>34</v>
      </c>
      <c r="C47" s="48">
        <v>65</v>
      </c>
      <c r="D47" s="38">
        <f t="shared" si="3"/>
        <v>65</v>
      </c>
      <c r="E47" s="48">
        <v>65</v>
      </c>
      <c r="F47" s="48">
        <v>0</v>
      </c>
      <c r="G47" s="90">
        <f t="shared" si="4"/>
        <v>2600</v>
      </c>
      <c r="H47" s="91">
        <v>2600</v>
      </c>
      <c r="I47" s="90">
        <v>0</v>
      </c>
      <c r="J47" s="45">
        <f t="shared" si="13"/>
        <v>4719000</v>
      </c>
      <c r="K47" s="40">
        <f t="shared" si="6"/>
        <v>4719000</v>
      </c>
      <c r="L47" s="40">
        <f t="shared" si="7"/>
        <v>0</v>
      </c>
    </row>
    <row r="48" spans="1:12" ht="18.75">
      <c r="A48" s="1">
        <v>32</v>
      </c>
      <c r="B48" s="3" t="s">
        <v>23</v>
      </c>
      <c r="C48" s="48">
        <v>93</v>
      </c>
      <c r="D48" s="38">
        <f t="shared" si="3"/>
        <v>93</v>
      </c>
      <c r="E48" s="48">
        <v>93</v>
      </c>
      <c r="F48" s="48">
        <v>0</v>
      </c>
      <c r="G48" s="90">
        <f t="shared" si="4"/>
        <v>2790</v>
      </c>
      <c r="H48" s="91">
        <v>2790</v>
      </c>
      <c r="I48" s="90">
        <v>0</v>
      </c>
      <c r="J48" s="45">
        <f t="shared" si="13"/>
        <v>5063850</v>
      </c>
      <c r="K48" s="40">
        <f t="shared" si="6"/>
        <v>5063850</v>
      </c>
      <c r="L48" s="40">
        <f t="shared" si="7"/>
        <v>0</v>
      </c>
    </row>
    <row r="49" spans="1:13" ht="18.75">
      <c r="A49" s="1">
        <v>33</v>
      </c>
      <c r="B49" s="3" t="s">
        <v>31</v>
      </c>
      <c r="C49" s="48">
        <v>152</v>
      </c>
      <c r="D49" s="38">
        <f t="shared" si="3"/>
        <v>152</v>
      </c>
      <c r="E49" s="48">
        <v>152</v>
      </c>
      <c r="F49" s="48">
        <v>0</v>
      </c>
      <c r="G49" s="90">
        <f t="shared" si="4"/>
        <v>5320</v>
      </c>
      <c r="H49" s="91">
        <v>5320</v>
      </c>
      <c r="I49" s="90">
        <v>0</v>
      </c>
      <c r="J49" s="45">
        <f t="shared" si="13"/>
        <v>9655800</v>
      </c>
      <c r="K49" s="40">
        <f t="shared" si="6"/>
        <v>9655800</v>
      </c>
      <c r="L49" s="40">
        <f t="shared" si="7"/>
        <v>0</v>
      </c>
    </row>
    <row r="50" spans="1:13" ht="18.75">
      <c r="A50" s="1">
        <v>34</v>
      </c>
      <c r="B50" s="3" t="s">
        <v>30</v>
      </c>
      <c r="C50" s="48">
        <v>64</v>
      </c>
      <c r="D50" s="38">
        <f t="shared" si="3"/>
        <v>64</v>
      </c>
      <c r="E50" s="48">
        <v>64</v>
      </c>
      <c r="F50" s="48">
        <v>0</v>
      </c>
      <c r="G50" s="90">
        <f t="shared" si="4"/>
        <v>2560</v>
      </c>
      <c r="H50" s="91">
        <v>2560</v>
      </c>
      <c r="I50" s="90">
        <v>0</v>
      </c>
      <c r="J50" s="45">
        <f t="shared" si="13"/>
        <v>4646400</v>
      </c>
      <c r="K50" s="40">
        <f t="shared" si="6"/>
        <v>4646400</v>
      </c>
      <c r="L50" s="40">
        <f t="shared" si="7"/>
        <v>0</v>
      </c>
    </row>
    <row r="51" spans="1:13" ht="18.75">
      <c r="A51" s="1">
        <v>35</v>
      </c>
      <c r="B51" s="3" t="s">
        <v>38</v>
      </c>
      <c r="C51" s="48">
        <v>30</v>
      </c>
      <c r="D51" s="38">
        <f t="shared" si="3"/>
        <v>30</v>
      </c>
      <c r="E51" s="48">
        <v>30</v>
      </c>
      <c r="F51" s="48">
        <v>0</v>
      </c>
      <c r="G51" s="90">
        <f t="shared" si="4"/>
        <v>1200</v>
      </c>
      <c r="H51" s="91">
        <v>1200</v>
      </c>
      <c r="I51" s="90"/>
      <c r="J51" s="45">
        <f t="shared" si="13"/>
        <v>2178000</v>
      </c>
      <c r="K51" s="40">
        <f t="shared" si="6"/>
        <v>2178000</v>
      </c>
      <c r="L51" s="40">
        <f t="shared" si="7"/>
        <v>0</v>
      </c>
    </row>
    <row r="52" spans="1:13" ht="18.75">
      <c r="A52" s="1">
        <v>36</v>
      </c>
      <c r="B52" s="3" t="s">
        <v>24</v>
      </c>
      <c r="C52" s="48">
        <v>121</v>
      </c>
      <c r="D52" s="38">
        <f t="shared" si="3"/>
        <v>121</v>
      </c>
      <c r="E52" s="48">
        <v>120</v>
      </c>
      <c r="F52" s="48">
        <v>1</v>
      </c>
      <c r="G52" s="90">
        <f t="shared" si="4"/>
        <v>4840</v>
      </c>
      <c r="H52" s="91">
        <v>4800</v>
      </c>
      <c r="I52" s="90">
        <f>1*8*5</f>
        <v>40</v>
      </c>
      <c r="J52" s="45">
        <f t="shared" si="13"/>
        <v>8833000</v>
      </c>
      <c r="K52" s="40">
        <f t="shared" si="6"/>
        <v>8712000</v>
      </c>
      <c r="L52" s="40">
        <f t="shared" si="7"/>
        <v>121000</v>
      </c>
    </row>
    <row r="53" spans="1:13" ht="26.25" customHeight="1">
      <c r="A53" s="9" t="s">
        <v>21</v>
      </c>
      <c r="B53" s="86" t="s">
        <v>70</v>
      </c>
      <c r="C53" s="59">
        <f>C54</f>
        <v>24</v>
      </c>
      <c r="D53" s="59">
        <f t="shared" ref="D53:L53" si="14">D54</f>
        <v>24</v>
      </c>
      <c r="E53" s="59">
        <f t="shared" si="14"/>
        <v>24</v>
      </c>
      <c r="F53" s="59">
        <f t="shared" si="14"/>
        <v>0</v>
      </c>
      <c r="G53" s="90">
        <f t="shared" si="14"/>
        <v>816</v>
      </c>
      <c r="H53" s="90">
        <f t="shared" si="14"/>
        <v>816</v>
      </c>
      <c r="I53" s="90">
        <f t="shared" si="14"/>
        <v>0</v>
      </c>
      <c r="J53" s="59">
        <f t="shared" si="14"/>
        <v>1481040</v>
      </c>
      <c r="K53" s="59">
        <f t="shared" si="14"/>
        <v>1481040</v>
      </c>
      <c r="L53" s="59">
        <f t="shared" si="14"/>
        <v>0</v>
      </c>
    </row>
    <row r="54" spans="1:13" ht="24.75" customHeight="1">
      <c r="A54" s="27"/>
      <c r="B54" s="56" t="s">
        <v>71</v>
      </c>
      <c r="C54" s="57">
        <v>24</v>
      </c>
      <c r="D54" s="38">
        <f t="shared" si="3"/>
        <v>24</v>
      </c>
      <c r="E54" s="57">
        <v>24</v>
      </c>
      <c r="F54" s="57">
        <v>0</v>
      </c>
      <c r="G54" s="90">
        <f t="shared" si="4"/>
        <v>816</v>
      </c>
      <c r="H54" s="97">
        <v>816</v>
      </c>
      <c r="I54" s="97">
        <v>0</v>
      </c>
      <c r="J54" s="58">
        <f>SUM(K54:L54)</f>
        <v>1481040</v>
      </c>
      <c r="K54" s="40">
        <f t="shared" si="6"/>
        <v>1481040</v>
      </c>
      <c r="L54" s="40">
        <f t="shared" si="7"/>
        <v>0</v>
      </c>
    </row>
    <row r="55" spans="1:13" s="51" customFormat="1" ht="27" customHeight="1">
      <c r="A55" s="52"/>
      <c r="B55" s="53" t="s">
        <v>63</v>
      </c>
      <c r="C55" s="54">
        <f>C34+C8</f>
        <v>4565</v>
      </c>
      <c r="D55" s="54">
        <f t="shared" ref="D55:L55" si="15">D34+D8</f>
        <v>4565</v>
      </c>
      <c r="E55" s="54">
        <f t="shared" si="15"/>
        <v>4553</v>
      </c>
      <c r="F55" s="54">
        <f t="shared" si="15"/>
        <v>12</v>
      </c>
      <c r="G55" s="98">
        <f t="shared" si="15"/>
        <v>166885</v>
      </c>
      <c r="H55" s="98">
        <f t="shared" si="15"/>
        <v>166438</v>
      </c>
      <c r="I55" s="98">
        <f t="shared" si="15"/>
        <v>447</v>
      </c>
      <c r="J55" s="54">
        <f t="shared" si="15"/>
        <v>303437145</v>
      </c>
      <c r="K55" s="54">
        <f t="shared" si="15"/>
        <v>302084970</v>
      </c>
      <c r="L55" s="54">
        <f t="shared" si="15"/>
        <v>1352175</v>
      </c>
      <c r="M55" s="24"/>
    </row>
    <row r="56" spans="1:13" ht="7.5" customHeight="1">
      <c r="J56" s="14"/>
      <c r="K56" s="14"/>
      <c r="L56" s="14"/>
    </row>
    <row r="57" spans="1:13" s="23" customFormat="1">
      <c r="A57" s="22"/>
      <c r="B57" s="75" t="s">
        <v>67</v>
      </c>
      <c r="J57" s="15"/>
      <c r="K57" s="74" t="s">
        <v>0</v>
      </c>
      <c r="L57" s="15"/>
    </row>
    <row r="58" spans="1:13" s="23" customFormat="1">
      <c r="A58" s="22"/>
      <c r="J58" s="15"/>
      <c r="K58" s="74"/>
      <c r="L58" s="15"/>
    </row>
    <row r="60" spans="1:13">
      <c r="B60" s="73" t="s">
        <v>68</v>
      </c>
      <c r="C60" s="14" t="s">
        <v>69</v>
      </c>
      <c r="K60" s="76" t="s">
        <v>44</v>
      </c>
    </row>
  </sheetData>
  <mergeCells count="14">
    <mergeCell ref="K3:L5"/>
    <mergeCell ref="D4:F4"/>
    <mergeCell ref="D5:D6"/>
    <mergeCell ref="E5:F5"/>
    <mergeCell ref="H1:I1"/>
    <mergeCell ref="K1:L1"/>
    <mergeCell ref="A2:L2"/>
    <mergeCell ref="A3:A6"/>
    <mergeCell ref="B3:B6"/>
    <mergeCell ref="C3:C6"/>
    <mergeCell ref="D3:F3"/>
    <mergeCell ref="G3:G6"/>
    <mergeCell ref="H3:I5"/>
    <mergeCell ref="J3:J6"/>
  </mergeCells>
  <printOptions horizontalCentered="1"/>
  <pageMargins left="0.24" right="0.17" top="0.54" bottom="0.31" header="0.5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KINH PHÍ</vt:lpstr>
      <vt:lpstr>'KINH PHÍ'!Print_Titles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2020-11-25T03:25:58Z</dcterms:modified>
</cp:coreProperties>
</file>