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6392" windowHeight="5280"/>
  </bookViews>
  <sheets>
    <sheet name="Sheet1" sheetId="1" r:id="rId1"/>
    <sheet name="Sheet2" sheetId="2" r:id="rId2"/>
  </sheets>
  <externalReferences>
    <externalReference r:id="rId3"/>
  </externalReferences>
  <definedNames>
    <definedName name="_xlnm.Print_Titles" localSheetId="0">Sheet1!$4:$5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E52" i="1"/>
  <c r="E51" i="1"/>
  <c r="E50" i="1"/>
  <c r="E49" i="1"/>
  <c r="C35" i="1"/>
  <c r="D36" i="1"/>
  <c r="D31" i="1"/>
  <c r="D30" i="1"/>
  <c r="D27" i="1"/>
  <c r="D26" i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D33" i="2" l="1"/>
  <c r="C31" i="2"/>
  <c r="C30" i="2"/>
  <c r="C29" i="2"/>
  <c r="C28" i="2"/>
  <c r="C27" i="2"/>
  <c r="C25" i="2"/>
  <c r="C22" i="2"/>
  <c r="C19" i="2"/>
  <c r="E18" i="2"/>
  <c r="E14" i="2"/>
  <c r="C13" i="2"/>
  <c r="C9" i="2"/>
  <c r="C8" i="2"/>
  <c r="C6" i="2"/>
  <c r="C33" i="2" l="1"/>
  <c r="E35" i="2" s="1"/>
  <c r="E36" i="2" s="1"/>
  <c r="E33" i="2"/>
</calcChain>
</file>

<file path=xl/sharedStrings.xml><?xml version="1.0" encoding="utf-8"?>
<sst xmlns="http://schemas.openxmlformats.org/spreadsheetml/2006/main" count="95" uniqueCount="64">
  <si>
    <t>ỦY BAN NHÂN DÂN QUẬN 10</t>
  </si>
  <si>
    <t xml:space="preserve">PHÒNG GIÁO DỤC VÀ ĐÀO TẠO </t>
  </si>
  <si>
    <t>STT</t>
  </si>
  <si>
    <t>Tên trường</t>
  </si>
  <si>
    <t>SỐ TIỀN</t>
  </si>
  <si>
    <t>MẶT</t>
  </si>
  <si>
    <t>Mầm non 19/5</t>
  </si>
  <si>
    <t>Mầm non 2/9</t>
  </si>
  <si>
    <t>MN Măng non I</t>
  </si>
  <si>
    <t>MN Măng non II</t>
  </si>
  <si>
    <t>MN Măng non III</t>
  </si>
  <si>
    <t>MN Phường 1</t>
  </si>
  <si>
    <t>MN Phường 2</t>
  </si>
  <si>
    <t>MN Phường 3</t>
  </si>
  <si>
    <t>MN Phường 4</t>
  </si>
  <si>
    <t>MN Phường 5</t>
  </si>
  <si>
    <t>MN Phường 6</t>
  </si>
  <si>
    <t>MN Phường 7</t>
  </si>
  <si>
    <t>MN Phường 8</t>
  </si>
  <si>
    <t>MN Phường 9</t>
  </si>
  <si>
    <t>MN Phường 10</t>
  </si>
  <si>
    <t>MN Phường 11</t>
  </si>
  <si>
    <t>MN Phường 13</t>
  </si>
  <si>
    <t>MN Phường 14</t>
  </si>
  <si>
    <t>MN Phường 15A</t>
  </si>
  <si>
    <t>MN Phường 15B</t>
  </si>
  <si>
    <t xml:space="preserve">MN Khải Tâm </t>
  </si>
  <si>
    <t>MN Sài Gòn</t>
  </si>
  <si>
    <t xml:space="preserve">MN Lan Anh </t>
  </si>
  <si>
    <t>MN Cỏ ba lá</t>
  </si>
  <si>
    <t>MG Thanh Tâm</t>
  </si>
  <si>
    <t>MN12A</t>
  </si>
  <si>
    <t>MN Con mèo vàng</t>
  </si>
  <si>
    <t xml:space="preserve">MN Việt Úc </t>
  </si>
  <si>
    <t>MN Ánh Sao</t>
  </si>
  <si>
    <t xml:space="preserve">MN Vạn An </t>
  </si>
  <si>
    <t>MN Sóc Nâu</t>
  </si>
  <si>
    <t>MN Tương lai</t>
  </si>
  <si>
    <t>MG Ngôi nhà trẻ thơ</t>
  </si>
  <si>
    <t>MN Ngôi Sao Việt</t>
  </si>
  <si>
    <t>Lớp MN12B</t>
  </si>
  <si>
    <t>MN Thực hành TW3</t>
  </si>
  <si>
    <t>NT Hạnh phúc</t>
  </si>
  <si>
    <t>MN Khai Trí</t>
  </si>
  <si>
    <t>NT Minh Khuê</t>
  </si>
  <si>
    <t>MN Vườn ươm tương lai</t>
  </si>
  <si>
    <t>Tổng cộng</t>
  </si>
  <si>
    <t>TỔNG HỢP QUYẾT TOÁN TÀI LIỆU MẦM NON</t>
  </si>
  <si>
    <t>SỐ TIỀN ĐÃ THU</t>
  </si>
  <si>
    <t>CHUYỂN 
KHOẢN
cô Lan</t>
  </si>
  <si>
    <t>Số tiền tồn</t>
  </si>
  <si>
    <t>Sau khi phát tiền trường</t>
  </si>
  <si>
    <t>BẢNG KÊ CHI TIỀN PHÁT HÀNH TÀI LIỆU HỌC PHẨM 2017</t>
  </si>
  <si>
    <t>KÝ NHẬN</t>
  </si>
  <si>
    <t>MN Thành phố Tuổi thơ</t>
  </si>
  <si>
    <t>Cty CP ĐT &amp; PT GD TRí tuệ</t>
  </si>
  <si>
    <t>MN Yêu con (Minh Việt)</t>
  </si>
  <si>
    <t>TỔNG 
PHẢI NỘP TIỀN MẶT</t>
  </si>
  <si>
    <t>mn Bình Minh</t>
  </si>
  <si>
    <t>tài liệu 
Bồi dưỡng thường xuyên</t>
  </si>
  <si>
    <t>Sách chương trình
GD MN</t>
  </si>
  <si>
    <t>KÝ NỘP</t>
  </si>
  <si>
    <t>NH Sao Việt Mỹ</t>
  </si>
  <si>
    <t>NT Sao mai vàng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</si>
</sst>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b/>
      <sz val="10"/>
      <name val="Tahoma"/>
      <family val="2"/>
    </font>
    <font>
      <sz val="14"/>
      <color theme="1"/>
      <name val="Tahoma"/>
      <family val="2"/>
    </font>
    <font>
      <sz val="10"/>
      <color rgb="FFFF0000"/>
      <name val="Tahoma"/>
      <family val="2"/>
    </font>
    <font>
      <b/>
      <sz val="14"/>
      <color theme="1"/>
      <name val="Tahoma"/>
      <family val="2"/>
    </font>
    <font>
      <sz val="12"/>
      <name val="Tahoma"/>
      <family val="2"/>
    </font>
    <font>
      <b/>
      <sz val="9"/>
      <name val="Tahoma"/>
      <family val="2"/>
      <charset val="163"/>
    </font>
    <font>
      <sz val="12"/>
      <color theme="1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  <charset val="163"/>
    </font>
    <font>
      <b/>
      <sz val="12"/>
      <name val="Tahoma"/>
      <family val="2"/>
      <charset val="163"/>
    </font>
    <font>
      <b/>
      <sz val="10"/>
      <color theme="1"/>
      <name val="Tahoma"/>
      <family val="2"/>
      <charset val="163"/>
    </font>
    <font>
      <sz val="11"/>
      <color theme="1"/>
      <name val="Tahoma"/>
      <family val="2"/>
      <charset val="163"/>
    </font>
    <font>
      <sz val="12"/>
      <color rgb="FF222222"/>
      <name val="Arial"/>
      <family val="2"/>
      <charset val="163"/>
    </font>
    <font>
      <b/>
      <sz val="10"/>
      <color rgb="FFC00000"/>
      <name val="Tahoma"/>
      <family val="2"/>
      <charset val="163"/>
    </font>
    <font>
      <sz val="10"/>
      <color rgb="FFC00000"/>
      <name val="Tahoma"/>
      <family val="2"/>
    </font>
    <font>
      <b/>
      <sz val="10"/>
      <color rgb="FFC00000"/>
      <name val="Tahoma"/>
      <family val="2"/>
    </font>
    <font>
      <u val="singleAccounting"/>
      <sz val="10"/>
      <name val="Tahoma"/>
      <family val="2"/>
    </font>
    <font>
      <sz val="10"/>
      <name val="Tahoma"/>
      <family val="2"/>
      <charset val="163"/>
    </font>
    <font>
      <sz val="10"/>
      <color rgb="FFC00000"/>
      <name val="Tahoma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4" fontId="4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5" xfId="0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7" fillId="0" borderId="0" xfId="0" applyFont="1"/>
    <xf numFmtId="164" fontId="8" fillId="0" borderId="5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0" fillId="0" borderId="6" xfId="1" applyNumberFormat="1" applyFont="1" applyBorder="1" applyAlignment="1">
      <alignment horizontal="left"/>
    </xf>
    <xf numFmtId="164" fontId="11" fillId="0" borderId="6" xfId="1" applyNumberFormat="1" applyFont="1" applyBorder="1" applyAlignment="1">
      <alignment horizontal="left"/>
    </xf>
    <xf numFmtId="164" fontId="10" fillId="0" borderId="0" xfId="1" applyNumberFormat="1" applyFont="1"/>
    <xf numFmtId="164" fontId="12" fillId="0" borderId="0" xfId="1" applyNumberFormat="1" applyFont="1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/>
    </xf>
    <xf numFmtId="164" fontId="14" fillId="0" borderId="0" xfId="1" applyNumberFormat="1" applyFont="1"/>
    <xf numFmtId="165" fontId="16" fillId="0" borderId="0" xfId="1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5" fontId="8" fillId="3" borderId="9" xfId="1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4" fontId="4" fillId="0" borderId="10" xfId="1" applyNumberFormat="1" applyFont="1" applyFill="1" applyBorder="1" applyAlignment="1">
      <alignment horizontal="center" vertical="center"/>
    </xf>
    <xf numFmtId="164" fontId="8" fillId="0" borderId="10" xfId="1" applyNumberFormat="1" applyFont="1" applyFill="1" applyBorder="1" applyAlignment="1">
      <alignment horizontal="center" vertical="center"/>
    </xf>
    <xf numFmtId="165" fontId="8" fillId="3" borderId="10" xfId="1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164" fontId="4" fillId="2" borderId="10" xfId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164" fontId="4" fillId="2" borderId="11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165" fontId="8" fillId="3" borderId="11" xfId="1" applyNumberFormat="1" applyFont="1" applyFill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14" fillId="0" borderId="6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13" fillId="3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165" fontId="13" fillId="3" borderId="7" xfId="1" applyNumberFormat="1" applyFont="1" applyFill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0" borderId="3" xfId="0" applyFont="1" applyBorder="1" applyAlignment="1">
      <alignment vertical="center"/>
    </xf>
    <xf numFmtId="164" fontId="8" fillId="0" borderId="3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6" fillId="0" borderId="5" xfId="1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19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5" xfId="0" applyFont="1" applyBorder="1"/>
    <xf numFmtId="0" fontId="18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164" fontId="20" fillId="4" borderId="5" xfId="1" applyNumberFormat="1" applyFont="1" applyFill="1" applyBorder="1" applyAlignment="1">
      <alignment horizontal="center"/>
    </xf>
    <xf numFmtId="164" fontId="22" fillId="0" borderId="5" xfId="1" applyNumberFormat="1" applyFont="1" applyBorder="1" applyAlignment="1">
      <alignment horizontal="center"/>
    </xf>
    <xf numFmtId="164" fontId="22" fillId="0" borderId="5" xfId="1" applyNumberFormat="1" applyFont="1" applyFill="1" applyBorder="1" applyAlignment="1">
      <alignment horizontal="center"/>
    </xf>
    <xf numFmtId="164" fontId="21" fillId="0" borderId="3" xfId="1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vertical="center"/>
    </xf>
    <xf numFmtId="0" fontId="20" fillId="0" borderId="3" xfId="0" applyFont="1" applyBorder="1" applyAlignment="1">
      <alignment vertical="center"/>
    </xf>
    <xf numFmtId="164" fontId="14" fillId="0" borderId="6" xfId="1" applyNumberFormat="1" applyFont="1" applyBorder="1" applyAlignment="1"/>
    <xf numFmtId="164" fontId="23" fillId="0" borderId="6" xfId="1" applyNumberFormat="1" applyFont="1" applyBorder="1" applyAlignment="1">
      <alignment vertical="center"/>
    </xf>
    <xf numFmtId="164" fontId="23" fillId="0" borderId="6" xfId="1" applyNumberFormat="1" applyFont="1" applyBorder="1" applyAlignment="1">
      <alignment horizontal="left" vertical="center"/>
    </xf>
    <xf numFmtId="164" fontId="20" fillId="4" borderId="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&#259;m%202018\Tham%20kh&#7843;o\BANG%20KE%20HOC%20PHAM%2017%2018%20g&#7917;i%20ch&#7883;%20LAn%20xu&#7845;t%20h&#243;a%20&#273;&#417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Sheet9"/>
      <sheetName val="hp"/>
      <sheetName val="Sheet10"/>
      <sheetName val="19-5"/>
      <sheetName val="2-9"/>
      <sheetName val="MNI"/>
      <sheetName val="MNII"/>
      <sheetName val="MNIII "/>
      <sheetName val="P1"/>
      <sheetName val="P2"/>
      <sheetName val="P3"/>
      <sheetName val="P4"/>
      <sheetName val="P5"/>
      <sheetName val="P6"/>
      <sheetName val="P7"/>
      <sheetName val="P8"/>
      <sheetName val="Sheet6"/>
      <sheetName val="P9"/>
      <sheetName val="P10"/>
      <sheetName val="P11"/>
      <sheetName val="P13"/>
      <sheetName val="P14"/>
      <sheetName val="P15A"/>
      <sheetName val="P15B"/>
      <sheetName val="KT"/>
      <sheetName val="SG"/>
      <sheetName val="LA"/>
      <sheetName val="Sheet7"/>
      <sheetName val="cbl"/>
      <sheetName val="TT"/>
      <sheetName val="12A"/>
      <sheetName val="CMV"/>
      <sheetName val="VU"/>
      <sheetName val="SN"/>
      <sheetName val="AS"/>
      <sheetName val="VA"/>
      <sheetName val="12B"/>
      <sheetName val="tl"/>
      <sheetName val="BM"/>
      <sheetName val="NSV "/>
      <sheetName val="Sheet8"/>
      <sheetName val="MNTH"/>
      <sheetName val="NT yêu con"/>
      <sheetName val="nntt"/>
      <sheetName val="Nt Sao việt mỹ"/>
      <sheetName val="Nt Hạnh phúc"/>
      <sheetName val="Nt Minh khuê"/>
      <sheetName val="NT Sao mai vàng"/>
      <sheetName val="MN Khai Trí"/>
      <sheetName val="Vườn ươm"/>
      <sheetName val="DB"/>
      <sheetName val="NT"/>
      <sheetName val="LTR"/>
      <sheetName val="TTT"/>
      <sheetName val="BH"/>
      <sheetName val="TD"/>
      <sheetName val="cb"/>
      <sheetName val="TQC"/>
      <sheetName val="VTT"/>
      <sheetName val="NTP"/>
      <sheetName val="Sheet5"/>
      <sheetName val="Sheet3"/>
      <sheetName val="Sheet2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1">
          <cell r="E41">
            <v>44784000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4" workbookViewId="0">
      <pane xSplit="2" ySplit="2" topLeftCell="C48" activePane="bottomRight" state="frozen"/>
      <selection activeCell="A4" sqref="A4"/>
      <selection pane="topRight" activeCell="C4" sqref="C4"/>
      <selection pane="bottomLeft" activeCell="A6" sqref="A6"/>
      <selection pane="bottomRight" activeCell="C52" sqref="C52:D52"/>
    </sheetView>
  </sheetViews>
  <sheetFormatPr defaultColWidth="8.19921875" defaultRowHeight="13.2" x14ac:dyDescent="0.25"/>
  <cols>
    <col min="1" max="1" width="6.19921875" style="5" customWidth="1"/>
    <col min="2" max="2" width="23.3984375" style="5" customWidth="1"/>
    <col min="3" max="3" width="16" style="68" customWidth="1"/>
    <col min="4" max="4" width="14.59765625" style="2" customWidth="1"/>
    <col min="5" max="5" width="14.796875" style="2" customWidth="1"/>
    <col min="6" max="6" width="9.765625E-2" style="5" hidden="1" customWidth="1"/>
    <col min="7" max="7" width="16.796875" style="5" hidden="1" customWidth="1"/>
    <col min="8" max="8" width="19.09765625" style="6" customWidth="1"/>
    <col min="9" max="9" width="8.8984375" style="5" bestFit="1" customWidth="1"/>
    <col min="10" max="255" width="8.19921875" style="5"/>
    <col min="256" max="256" width="7.69921875" style="5" customWidth="1"/>
    <col min="257" max="257" width="23" style="5" customWidth="1"/>
    <col min="258" max="258" width="14.69921875" style="5" customWidth="1"/>
    <col min="259" max="259" width="14.796875" style="5" customWidth="1"/>
    <col min="260" max="260" width="16.59765625" style="5" customWidth="1"/>
    <col min="261" max="261" width="14.59765625" style="5" customWidth="1"/>
    <col min="262" max="263" width="0" style="5" hidden="1" customWidth="1"/>
    <col min="264" max="264" width="9.3984375" style="5" customWidth="1"/>
    <col min="265" max="511" width="8.19921875" style="5"/>
    <col min="512" max="512" width="7.69921875" style="5" customWidth="1"/>
    <col min="513" max="513" width="23" style="5" customWidth="1"/>
    <col min="514" max="514" width="14.69921875" style="5" customWidth="1"/>
    <col min="515" max="515" width="14.796875" style="5" customWidth="1"/>
    <col min="516" max="516" width="16.59765625" style="5" customWidth="1"/>
    <col min="517" max="517" width="14.59765625" style="5" customWidth="1"/>
    <col min="518" max="519" width="0" style="5" hidden="1" customWidth="1"/>
    <col min="520" max="520" width="9.3984375" style="5" customWidth="1"/>
    <col min="521" max="767" width="8.19921875" style="5"/>
    <col min="768" max="768" width="7.69921875" style="5" customWidth="1"/>
    <col min="769" max="769" width="23" style="5" customWidth="1"/>
    <col min="770" max="770" width="14.69921875" style="5" customWidth="1"/>
    <col min="771" max="771" width="14.796875" style="5" customWidth="1"/>
    <col min="772" max="772" width="16.59765625" style="5" customWidth="1"/>
    <col min="773" max="773" width="14.59765625" style="5" customWidth="1"/>
    <col min="774" max="775" width="0" style="5" hidden="1" customWidth="1"/>
    <col min="776" max="776" width="9.3984375" style="5" customWidth="1"/>
    <col min="777" max="1023" width="8.19921875" style="5"/>
    <col min="1024" max="1024" width="7.69921875" style="5" customWidth="1"/>
    <col min="1025" max="1025" width="23" style="5" customWidth="1"/>
    <col min="1026" max="1026" width="14.69921875" style="5" customWidth="1"/>
    <col min="1027" max="1027" width="14.796875" style="5" customWidth="1"/>
    <col min="1028" max="1028" width="16.59765625" style="5" customWidth="1"/>
    <col min="1029" max="1029" width="14.59765625" style="5" customWidth="1"/>
    <col min="1030" max="1031" width="0" style="5" hidden="1" customWidth="1"/>
    <col min="1032" max="1032" width="9.3984375" style="5" customWidth="1"/>
    <col min="1033" max="1279" width="8.19921875" style="5"/>
    <col min="1280" max="1280" width="7.69921875" style="5" customWidth="1"/>
    <col min="1281" max="1281" width="23" style="5" customWidth="1"/>
    <col min="1282" max="1282" width="14.69921875" style="5" customWidth="1"/>
    <col min="1283" max="1283" width="14.796875" style="5" customWidth="1"/>
    <col min="1284" max="1284" width="16.59765625" style="5" customWidth="1"/>
    <col min="1285" max="1285" width="14.59765625" style="5" customWidth="1"/>
    <col min="1286" max="1287" width="0" style="5" hidden="1" customWidth="1"/>
    <col min="1288" max="1288" width="9.3984375" style="5" customWidth="1"/>
    <col min="1289" max="1535" width="8.19921875" style="5"/>
    <col min="1536" max="1536" width="7.69921875" style="5" customWidth="1"/>
    <col min="1537" max="1537" width="23" style="5" customWidth="1"/>
    <col min="1538" max="1538" width="14.69921875" style="5" customWidth="1"/>
    <col min="1539" max="1539" width="14.796875" style="5" customWidth="1"/>
    <col min="1540" max="1540" width="16.59765625" style="5" customWidth="1"/>
    <col min="1541" max="1541" width="14.59765625" style="5" customWidth="1"/>
    <col min="1542" max="1543" width="0" style="5" hidden="1" customWidth="1"/>
    <col min="1544" max="1544" width="9.3984375" style="5" customWidth="1"/>
    <col min="1545" max="1791" width="8.19921875" style="5"/>
    <col min="1792" max="1792" width="7.69921875" style="5" customWidth="1"/>
    <col min="1793" max="1793" width="23" style="5" customWidth="1"/>
    <col min="1794" max="1794" width="14.69921875" style="5" customWidth="1"/>
    <col min="1795" max="1795" width="14.796875" style="5" customWidth="1"/>
    <col min="1796" max="1796" width="16.59765625" style="5" customWidth="1"/>
    <col min="1797" max="1797" width="14.59765625" style="5" customWidth="1"/>
    <col min="1798" max="1799" width="0" style="5" hidden="1" customWidth="1"/>
    <col min="1800" max="1800" width="9.3984375" style="5" customWidth="1"/>
    <col min="1801" max="2047" width="8.19921875" style="5"/>
    <col min="2048" max="2048" width="7.69921875" style="5" customWidth="1"/>
    <col min="2049" max="2049" width="23" style="5" customWidth="1"/>
    <col min="2050" max="2050" width="14.69921875" style="5" customWidth="1"/>
    <col min="2051" max="2051" width="14.796875" style="5" customWidth="1"/>
    <col min="2052" max="2052" width="16.59765625" style="5" customWidth="1"/>
    <col min="2053" max="2053" width="14.59765625" style="5" customWidth="1"/>
    <col min="2054" max="2055" width="0" style="5" hidden="1" customWidth="1"/>
    <col min="2056" max="2056" width="9.3984375" style="5" customWidth="1"/>
    <col min="2057" max="2303" width="8.19921875" style="5"/>
    <col min="2304" max="2304" width="7.69921875" style="5" customWidth="1"/>
    <col min="2305" max="2305" width="23" style="5" customWidth="1"/>
    <col min="2306" max="2306" width="14.69921875" style="5" customWidth="1"/>
    <col min="2307" max="2307" width="14.796875" style="5" customWidth="1"/>
    <col min="2308" max="2308" width="16.59765625" style="5" customWidth="1"/>
    <col min="2309" max="2309" width="14.59765625" style="5" customWidth="1"/>
    <col min="2310" max="2311" width="0" style="5" hidden="1" customWidth="1"/>
    <col min="2312" max="2312" width="9.3984375" style="5" customWidth="1"/>
    <col min="2313" max="2559" width="8.19921875" style="5"/>
    <col min="2560" max="2560" width="7.69921875" style="5" customWidth="1"/>
    <col min="2561" max="2561" width="23" style="5" customWidth="1"/>
    <col min="2562" max="2562" width="14.69921875" style="5" customWidth="1"/>
    <col min="2563" max="2563" width="14.796875" style="5" customWidth="1"/>
    <col min="2564" max="2564" width="16.59765625" style="5" customWidth="1"/>
    <col min="2565" max="2565" width="14.59765625" style="5" customWidth="1"/>
    <col min="2566" max="2567" width="0" style="5" hidden="1" customWidth="1"/>
    <col min="2568" max="2568" width="9.3984375" style="5" customWidth="1"/>
    <col min="2569" max="2815" width="8.19921875" style="5"/>
    <col min="2816" max="2816" width="7.69921875" style="5" customWidth="1"/>
    <col min="2817" max="2817" width="23" style="5" customWidth="1"/>
    <col min="2818" max="2818" width="14.69921875" style="5" customWidth="1"/>
    <col min="2819" max="2819" width="14.796875" style="5" customWidth="1"/>
    <col min="2820" max="2820" width="16.59765625" style="5" customWidth="1"/>
    <col min="2821" max="2821" width="14.59765625" style="5" customWidth="1"/>
    <col min="2822" max="2823" width="0" style="5" hidden="1" customWidth="1"/>
    <col min="2824" max="2824" width="9.3984375" style="5" customWidth="1"/>
    <col min="2825" max="3071" width="8.19921875" style="5"/>
    <col min="3072" max="3072" width="7.69921875" style="5" customWidth="1"/>
    <col min="3073" max="3073" width="23" style="5" customWidth="1"/>
    <col min="3074" max="3074" width="14.69921875" style="5" customWidth="1"/>
    <col min="3075" max="3075" width="14.796875" style="5" customWidth="1"/>
    <col min="3076" max="3076" width="16.59765625" style="5" customWidth="1"/>
    <col min="3077" max="3077" width="14.59765625" style="5" customWidth="1"/>
    <col min="3078" max="3079" width="0" style="5" hidden="1" customWidth="1"/>
    <col min="3080" max="3080" width="9.3984375" style="5" customWidth="1"/>
    <col min="3081" max="3327" width="8.19921875" style="5"/>
    <col min="3328" max="3328" width="7.69921875" style="5" customWidth="1"/>
    <col min="3329" max="3329" width="23" style="5" customWidth="1"/>
    <col min="3330" max="3330" width="14.69921875" style="5" customWidth="1"/>
    <col min="3331" max="3331" width="14.796875" style="5" customWidth="1"/>
    <col min="3332" max="3332" width="16.59765625" style="5" customWidth="1"/>
    <col min="3333" max="3333" width="14.59765625" style="5" customWidth="1"/>
    <col min="3334" max="3335" width="0" style="5" hidden="1" customWidth="1"/>
    <col min="3336" max="3336" width="9.3984375" style="5" customWidth="1"/>
    <col min="3337" max="3583" width="8.19921875" style="5"/>
    <col min="3584" max="3584" width="7.69921875" style="5" customWidth="1"/>
    <col min="3585" max="3585" width="23" style="5" customWidth="1"/>
    <col min="3586" max="3586" width="14.69921875" style="5" customWidth="1"/>
    <col min="3587" max="3587" width="14.796875" style="5" customWidth="1"/>
    <col min="3588" max="3588" width="16.59765625" style="5" customWidth="1"/>
    <col min="3589" max="3589" width="14.59765625" style="5" customWidth="1"/>
    <col min="3590" max="3591" width="0" style="5" hidden="1" customWidth="1"/>
    <col min="3592" max="3592" width="9.3984375" style="5" customWidth="1"/>
    <col min="3593" max="3839" width="8.19921875" style="5"/>
    <col min="3840" max="3840" width="7.69921875" style="5" customWidth="1"/>
    <col min="3841" max="3841" width="23" style="5" customWidth="1"/>
    <col min="3842" max="3842" width="14.69921875" style="5" customWidth="1"/>
    <col min="3843" max="3843" width="14.796875" style="5" customWidth="1"/>
    <col min="3844" max="3844" width="16.59765625" style="5" customWidth="1"/>
    <col min="3845" max="3845" width="14.59765625" style="5" customWidth="1"/>
    <col min="3846" max="3847" width="0" style="5" hidden="1" customWidth="1"/>
    <col min="3848" max="3848" width="9.3984375" style="5" customWidth="1"/>
    <col min="3849" max="4095" width="8.19921875" style="5"/>
    <col min="4096" max="4096" width="7.69921875" style="5" customWidth="1"/>
    <col min="4097" max="4097" width="23" style="5" customWidth="1"/>
    <col min="4098" max="4098" width="14.69921875" style="5" customWidth="1"/>
    <col min="4099" max="4099" width="14.796875" style="5" customWidth="1"/>
    <col min="4100" max="4100" width="16.59765625" style="5" customWidth="1"/>
    <col min="4101" max="4101" width="14.59765625" style="5" customWidth="1"/>
    <col min="4102" max="4103" width="0" style="5" hidden="1" customWidth="1"/>
    <col min="4104" max="4104" width="9.3984375" style="5" customWidth="1"/>
    <col min="4105" max="4351" width="8.19921875" style="5"/>
    <col min="4352" max="4352" width="7.69921875" style="5" customWidth="1"/>
    <col min="4353" max="4353" width="23" style="5" customWidth="1"/>
    <col min="4354" max="4354" width="14.69921875" style="5" customWidth="1"/>
    <col min="4355" max="4355" width="14.796875" style="5" customWidth="1"/>
    <col min="4356" max="4356" width="16.59765625" style="5" customWidth="1"/>
    <col min="4357" max="4357" width="14.59765625" style="5" customWidth="1"/>
    <col min="4358" max="4359" width="0" style="5" hidden="1" customWidth="1"/>
    <col min="4360" max="4360" width="9.3984375" style="5" customWidth="1"/>
    <col min="4361" max="4607" width="8.19921875" style="5"/>
    <col min="4608" max="4608" width="7.69921875" style="5" customWidth="1"/>
    <col min="4609" max="4609" width="23" style="5" customWidth="1"/>
    <col min="4610" max="4610" width="14.69921875" style="5" customWidth="1"/>
    <col min="4611" max="4611" width="14.796875" style="5" customWidth="1"/>
    <col min="4612" max="4612" width="16.59765625" style="5" customWidth="1"/>
    <col min="4613" max="4613" width="14.59765625" style="5" customWidth="1"/>
    <col min="4614" max="4615" width="0" style="5" hidden="1" customWidth="1"/>
    <col min="4616" max="4616" width="9.3984375" style="5" customWidth="1"/>
    <col min="4617" max="4863" width="8.19921875" style="5"/>
    <col min="4864" max="4864" width="7.69921875" style="5" customWidth="1"/>
    <col min="4865" max="4865" width="23" style="5" customWidth="1"/>
    <col min="4866" max="4866" width="14.69921875" style="5" customWidth="1"/>
    <col min="4867" max="4867" width="14.796875" style="5" customWidth="1"/>
    <col min="4868" max="4868" width="16.59765625" style="5" customWidth="1"/>
    <col min="4869" max="4869" width="14.59765625" style="5" customWidth="1"/>
    <col min="4870" max="4871" width="0" style="5" hidden="1" customWidth="1"/>
    <col min="4872" max="4872" width="9.3984375" style="5" customWidth="1"/>
    <col min="4873" max="5119" width="8.19921875" style="5"/>
    <col min="5120" max="5120" width="7.69921875" style="5" customWidth="1"/>
    <col min="5121" max="5121" width="23" style="5" customWidth="1"/>
    <col min="5122" max="5122" width="14.69921875" style="5" customWidth="1"/>
    <col min="5123" max="5123" width="14.796875" style="5" customWidth="1"/>
    <col min="5124" max="5124" width="16.59765625" style="5" customWidth="1"/>
    <col min="5125" max="5125" width="14.59765625" style="5" customWidth="1"/>
    <col min="5126" max="5127" width="0" style="5" hidden="1" customWidth="1"/>
    <col min="5128" max="5128" width="9.3984375" style="5" customWidth="1"/>
    <col min="5129" max="5375" width="8.19921875" style="5"/>
    <col min="5376" max="5376" width="7.69921875" style="5" customWidth="1"/>
    <col min="5377" max="5377" width="23" style="5" customWidth="1"/>
    <col min="5378" max="5378" width="14.69921875" style="5" customWidth="1"/>
    <col min="5379" max="5379" width="14.796875" style="5" customWidth="1"/>
    <col min="5380" max="5380" width="16.59765625" style="5" customWidth="1"/>
    <col min="5381" max="5381" width="14.59765625" style="5" customWidth="1"/>
    <col min="5382" max="5383" width="0" style="5" hidden="1" customWidth="1"/>
    <col min="5384" max="5384" width="9.3984375" style="5" customWidth="1"/>
    <col min="5385" max="5631" width="8.19921875" style="5"/>
    <col min="5632" max="5632" width="7.69921875" style="5" customWidth="1"/>
    <col min="5633" max="5633" width="23" style="5" customWidth="1"/>
    <col min="5634" max="5634" width="14.69921875" style="5" customWidth="1"/>
    <col min="5635" max="5635" width="14.796875" style="5" customWidth="1"/>
    <col min="5636" max="5636" width="16.59765625" style="5" customWidth="1"/>
    <col min="5637" max="5637" width="14.59765625" style="5" customWidth="1"/>
    <col min="5638" max="5639" width="0" style="5" hidden="1" customWidth="1"/>
    <col min="5640" max="5640" width="9.3984375" style="5" customWidth="1"/>
    <col min="5641" max="5887" width="8.19921875" style="5"/>
    <col min="5888" max="5888" width="7.69921875" style="5" customWidth="1"/>
    <col min="5889" max="5889" width="23" style="5" customWidth="1"/>
    <col min="5890" max="5890" width="14.69921875" style="5" customWidth="1"/>
    <col min="5891" max="5891" width="14.796875" style="5" customWidth="1"/>
    <col min="5892" max="5892" width="16.59765625" style="5" customWidth="1"/>
    <col min="5893" max="5893" width="14.59765625" style="5" customWidth="1"/>
    <col min="5894" max="5895" width="0" style="5" hidden="1" customWidth="1"/>
    <col min="5896" max="5896" width="9.3984375" style="5" customWidth="1"/>
    <col min="5897" max="6143" width="8.19921875" style="5"/>
    <col min="6144" max="6144" width="7.69921875" style="5" customWidth="1"/>
    <col min="6145" max="6145" width="23" style="5" customWidth="1"/>
    <col min="6146" max="6146" width="14.69921875" style="5" customWidth="1"/>
    <col min="6147" max="6147" width="14.796875" style="5" customWidth="1"/>
    <col min="6148" max="6148" width="16.59765625" style="5" customWidth="1"/>
    <col min="6149" max="6149" width="14.59765625" style="5" customWidth="1"/>
    <col min="6150" max="6151" width="0" style="5" hidden="1" customWidth="1"/>
    <col min="6152" max="6152" width="9.3984375" style="5" customWidth="1"/>
    <col min="6153" max="6399" width="8.19921875" style="5"/>
    <col min="6400" max="6400" width="7.69921875" style="5" customWidth="1"/>
    <col min="6401" max="6401" width="23" style="5" customWidth="1"/>
    <col min="6402" max="6402" width="14.69921875" style="5" customWidth="1"/>
    <col min="6403" max="6403" width="14.796875" style="5" customWidth="1"/>
    <col min="6404" max="6404" width="16.59765625" style="5" customWidth="1"/>
    <col min="6405" max="6405" width="14.59765625" style="5" customWidth="1"/>
    <col min="6406" max="6407" width="0" style="5" hidden="1" customWidth="1"/>
    <col min="6408" max="6408" width="9.3984375" style="5" customWidth="1"/>
    <col min="6409" max="6655" width="8.19921875" style="5"/>
    <col min="6656" max="6656" width="7.69921875" style="5" customWidth="1"/>
    <col min="6657" max="6657" width="23" style="5" customWidth="1"/>
    <col min="6658" max="6658" width="14.69921875" style="5" customWidth="1"/>
    <col min="6659" max="6659" width="14.796875" style="5" customWidth="1"/>
    <col min="6660" max="6660" width="16.59765625" style="5" customWidth="1"/>
    <col min="6661" max="6661" width="14.59765625" style="5" customWidth="1"/>
    <col min="6662" max="6663" width="0" style="5" hidden="1" customWidth="1"/>
    <col min="6664" max="6664" width="9.3984375" style="5" customWidth="1"/>
    <col min="6665" max="6911" width="8.19921875" style="5"/>
    <col min="6912" max="6912" width="7.69921875" style="5" customWidth="1"/>
    <col min="6913" max="6913" width="23" style="5" customWidth="1"/>
    <col min="6914" max="6914" width="14.69921875" style="5" customWidth="1"/>
    <col min="6915" max="6915" width="14.796875" style="5" customWidth="1"/>
    <col min="6916" max="6916" width="16.59765625" style="5" customWidth="1"/>
    <col min="6917" max="6917" width="14.59765625" style="5" customWidth="1"/>
    <col min="6918" max="6919" width="0" style="5" hidden="1" customWidth="1"/>
    <col min="6920" max="6920" width="9.3984375" style="5" customWidth="1"/>
    <col min="6921" max="7167" width="8.19921875" style="5"/>
    <col min="7168" max="7168" width="7.69921875" style="5" customWidth="1"/>
    <col min="7169" max="7169" width="23" style="5" customWidth="1"/>
    <col min="7170" max="7170" width="14.69921875" style="5" customWidth="1"/>
    <col min="7171" max="7171" width="14.796875" style="5" customWidth="1"/>
    <col min="7172" max="7172" width="16.59765625" style="5" customWidth="1"/>
    <col min="7173" max="7173" width="14.59765625" style="5" customWidth="1"/>
    <col min="7174" max="7175" width="0" style="5" hidden="1" customWidth="1"/>
    <col min="7176" max="7176" width="9.3984375" style="5" customWidth="1"/>
    <col min="7177" max="7423" width="8.19921875" style="5"/>
    <col min="7424" max="7424" width="7.69921875" style="5" customWidth="1"/>
    <col min="7425" max="7425" width="23" style="5" customWidth="1"/>
    <col min="7426" max="7426" width="14.69921875" style="5" customWidth="1"/>
    <col min="7427" max="7427" width="14.796875" style="5" customWidth="1"/>
    <col min="7428" max="7428" width="16.59765625" style="5" customWidth="1"/>
    <col min="7429" max="7429" width="14.59765625" style="5" customWidth="1"/>
    <col min="7430" max="7431" width="0" style="5" hidden="1" customWidth="1"/>
    <col min="7432" max="7432" width="9.3984375" style="5" customWidth="1"/>
    <col min="7433" max="7679" width="8.19921875" style="5"/>
    <col min="7680" max="7680" width="7.69921875" style="5" customWidth="1"/>
    <col min="7681" max="7681" width="23" style="5" customWidth="1"/>
    <col min="7682" max="7682" width="14.69921875" style="5" customWidth="1"/>
    <col min="7683" max="7683" width="14.796875" style="5" customWidth="1"/>
    <col min="7684" max="7684" width="16.59765625" style="5" customWidth="1"/>
    <col min="7685" max="7685" width="14.59765625" style="5" customWidth="1"/>
    <col min="7686" max="7687" width="0" style="5" hidden="1" customWidth="1"/>
    <col min="7688" max="7688" width="9.3984375" style="5" customWidth="1"/>
    <col min="7689" max="7935" width="8.19921875" style="5"/>
    <col min="7936" max="7936" width="7.69921875" style="5" customWidth="1"/>
    <col min="7937" max="7937" width="23" style="5" customWidth="1"/>
    <col min="7938" max="7938" width="14.69921875" style="5" customWidth="1"/>
    <col min="7939" max="7939" width="14.796875" style="5" customWidth="1"/>
    <col min="7940" max="7940" width="16.59765625" style="5" customWidth="1"/>
    <col min="7941" max="7941" width="14.59765625" style="5" customWidth="1"/>
    <col min="7942" max="7943" width="0" style="5" hidden="1" customWidth="1"/>
    <col min="7944" max="7944" width="9.3984375" style="5" customWidth="1"/>
    <col min="7945" max="8191" width="8.19921875" style="5"/>
    <col min="8192" max="8192" width="7.69921875" style="5" customWidth="1"/>
    <col min="8193" max="8193" width="23" style="5" customWidth="1"/>
    <col min="8194" max="8194" width="14.69921875" style="5" customWidth="1"/>
    <col min="8195" max="8195" width="14.796875" style="5" customWidth="1"/>
    <col min="8196" max="8196" width="16.59765625" style="5" customWidth="1"/>
    <col min="8197" max="8197" width="14.59765625" style="5" customWidth="1"/>
    <col min="8198" max="8199" width="0" style="5" hidden="1" customWidth="1"/>
    <col min="8200" max="8200" width="9.3984375" style="5" customWidth="1"/>
    <col min="8201" max="8447" width="8.19921875" style="5"/>
    <col min="8448" max="8448" width="7.69921875" style="5" customWidth="1"/>
    <col min="8449" max="8449" width="23" style="5" customWidth="1"/>
    <col min="8450" max="8450" width="14.69921875" style="5" customWidth="1"/>
    <col min="8451" max="8451" width="14.796875" style="5" customWidth="1"/>
    <col min="8452" max="8452" width="16.59765625" style="5" customWidth="1"/>
    <col min="8453" max="8453" width="14.59765625" style="5" customWidth="1"/>
    <col min="8454" max="8455" width="0" style="5" hidden="1" customWidth="1"/>
    <col min="8456" max="8456" width="9.3984375" style="5" customWidth="1"/>
    <col min="8457" max="8703" width="8.19921875" style="5"/>
    <col min="8704" max="8704" width="7.69921875" style="5" customWidth="1"/>
    <col min="8705" max="8705" width="23" style="5" customWidth="1"/>
    <col min="8706" max="8706" width="14.69921875" style="5" customWidth="1"/>
    <col min="8707" max="8707" width="14.796875" style="5" customWidth="1"/>
    <col min="8708" max="8708" width="16.59765625" style="5" customWidth="1"/>
    <col min="8709" max="8709" width="14.59765625" style="5" customWidth="1"/>
    <col min="8710" max="8711" width="0" style="5" hidden="1" customWidth="1"/>
    <col min="8712" max="8712" width="9.3984375" style="5" customWidth="1"/>
    <col min="8713" max="8959" width="8.19921875" style="5"/>
    <col min="8960" max="8960" width="7.69921875" style="5" customWidth="1"/>
    <col min="8961" max="8961" width="23" style="5" customWidth="1"/>
    <col min="8962" max="8962" width="14.69921875" style="5" customWidth="1"/>
    <col min="8963" max="8963" width="14.796875" style="5" customWidth="1"/>
    <col min="8964" max="8964" width="16.59765625" style="5" customWidth="1"/>
    <col min="8965" max="8965" width="14.59765625" style="5" customWidth="1"/>
    <col min="8966" max="8967" width="0" style="5" hidden="1" customWidth="1"/>
    <col min="8968" max="8968" width="9.3984375" style="5" customWidth="1"/>
    <col min="8969" max="9215" width="8.19921875" style="5"/>
    <col min="9216" max="9216" width="7.69921875" style="5" customWidth="1"/>
    <col min="9217" max="9217" width="23" style="5" customWidth="1"/>
    <col min="9218" max="9218" width="14.69921875" style="5" customWidth="1"/>
    <col min="9219" max="9219" width="14.796875" style="5" customWidth="1"/>
    <col min="9220" max="9220" width="16.59765625" style="5" customWidth="1"/>
    <col min="9221" max="9221" width="14.59765625" style="5" customWidth="1"/>
    <col min="9222" max="9223" width="0" style="5" hidden="1" customWidth="1"/>
    <col min="9224" max="9224" width="9.3984375" style="5" customWidth="1"/>
    <col min="9225" max="9471" width="8.19921875" style="5"/>
    <col min="9472" max="9472" width="7.69921875" style="5" customWidth="1"/>
    <col min="9473" max="9473" width="23" style="5" customWidth="1"/>
    <col min="9474" max="9474" width="14.69921875" style="5" customWidth="1"/>
    <col min="9475" max="9475" width="14.796875" style="5" customWidth="1"/>
    <col min="9476" max="9476" width="16.59765625" style="5" customWidth="1"/>
    <col min="9477" max="9477" width="14.59765625" style="5" customWidth="1"/>
    <col min="9478" max="9479" width="0" style="5" hidden="1" customWidth="1"/>
    <col min="9480" max="9480" width="9.3984375" style="5" customWidth="1"/>
    <col min="9481" max="9727" width="8.19921875" style="5"/>
    <col min="9728" max="9728" width="7.69921875" style="5" customWidth="1"/>
    <col min="9729" max="9729" width="23" style="5" customWidth="1"/>
    <col min="9730" max="9730" width="14.69921875" style="5" customWidth="1"/>
    <col min="9731" max="9731" width="14.796875" style="5" customWidth="1"/>
    <col min="9732" max="9732" width="16.59765625" style="5" customWidth="1"/>
    <col min="9733" max="9733" width="14.59765625" style="5" customWidth="1"/>
    <col min="9734" max="9735" width="0" style="5" hidden="1" customWidth="1"/>
    <col min="9736" max="9736" width="9.3984375" style="5" customWidth="1"/>
    <col min="9737" max="9983" width="8.19921875" style="5"/>
    <col min="9984" max="9984" width="7.69921875" style="5" customWidth="1"/>
    <col min="9985" max="9985" width="23" style="5" customWidth="1"/>
    <col min="9986" max="9986" width="14.69921875" style="5" customWidth="1"/>
    <col min="9987" max="9987" width="14.796875" style="5" customWidth="1"/>
    <col min="9988" max="9988" width="16.59765625" style="5" customWidth="1"/>
    <col min="9989" max="9989" width="14.59765625" style="5" customWidth="1"/>
    <col min="9990" max="9991" width="0" style="5" hidden="1" customWidth="1"/>
    <col min="9992" max="9992" width="9.3984375" style="5" customWidth="1"/>
    <col min="9993" max="10239" width="8.19921875" style="5"/>
    <col min="10240" max="10240" width="7.69921875" style="5" customWidth="1"/>
    <col min="10241" max="10241" width="23" style="5" customWidth="1"/>
    <col min="10242" max="10242" width="14.69921875" style="5" customWidth="1"/>
    <col min="10243" max="10243" width="14.796875" style="5" customWidth="1"/>
    <col min="10244" max="10244" width="16.59765625" style="5" customWidth="1"/>
    <col min="10245" max="10245" width="14.59765625" style="5" customWidth="1"/>
    <col min="10246" max="10247" width="0" style="5" hidden="1" customWidth="1"/>
    <col min="10248" max="10248" width="9.3984375" style="5" customWidth="1"/>
    <col min="10249" max="10495" width="8.19921875" style="5"/>
    <col min="10496" max="10496" width="7.69921875" style="5" customWidth="1"/>
    <col min="10497" max="10497" width="23" style="5" customWidth="1"/>
    <col min="10498" max="10498" width="14.69921875" style="5" customWidth="1"/>
    <col min="10499" max="10499" width="14.796875" style="5" customWidth="1"/>
    <col min="10500" max="10500" width="16.59765625" style="5" customWidth="1"/>
    <col min="10501" max="10501" width="14.59765625" style="5" customWidth="1"/>
    <col min="10502" max="10503" width="0" style="5" hidden="1" customWidth="1"/>
    <col min="10504" max="10504" width="9.3984375" style="5" customWidth="1"/>
    <col min="10505" max="10751" width="8.19921875" style="5"/>
    <col min="10752" max="10752" width="7.69921875" style="5" customWidth="1"/>
    <col min="10753" max="10753" width="23" style="5" customWidth="1"/>
    <col min="10754" max="10754" width="14.69921875" style="5" customWidth="1"/>
    <col min="10755" max="10755" width="14.796875" style="5" customWidth="1"/>
    <col min="10756" max="10756" width="16.59765625" style="5" customWidth="1"/>
    <col min="10757" max="10757" width="14.59765625" style="5" customWidth="1"/>
    <col min="10758" max="10759" width="0" style="5" hidden="1" customWidth="1"/>
    <col min="10760" max="10760" width="9.3984375" style="5" customWidth="1"/>
    <col min="10761" max="11007" width="8.19921875" style="5"/>
    <col min="11008" max="11008" width="7.69921875" style="5" customWidth="1"/>
    <col min="11009" max="11009" width="23" style="5" customWidth="1"/>
    <col min="11010" max="11010" width="14.69921875" style="5" customWidth="1"/>
    <col min="11011" max="11011" width="14.796875" style="5" customWidth="1"/>
    <col min="11012" max="11012" width="16.59765625" style="5" customWidth="1"/>
    <col min="11013" max="11013" width="14.59765625" style="5" customWidth="1"/>
    <col min="11014" max="11015" width="0" style="5" hidden="1" customWidth="1"/>
    <col min="11016" max="11016" width="9.3984375" style="5" customWidth="1"/>
    <col min="11017" max="11263" width="8.19921875" style="5"/>
    <col min="11264" max="11264" width="7.69921875" style="5" customWidth="1"/>
    <col min="11265" max="11265" width="23" style="5" customWidth="1"/>
    <col min="11266" max="11266" width="14.69921875" style="5" customWidth="1"/>
    <col min="11267" max="11267" width="14.796875" style="5" customWidth="1"/>
    <col min="11268" max="11268" width="16.59765625" style="5" customWidth="1"/>
    <col min="11269" max="11269" width="14.59765625" style="5" customWidth="1"/>
    <col min="11270" max="11271" width="0" style="5" hidden="1" customWidth="1"/>
    <col min="11272" max="11272" width="9.3984375" style="5" customWidth="1"/>
    <col min="11273" max="11519" width="8.19921875" style="5"/>
    <col min="11520" max="11520" width="7.69921875" style="5" customWidth="1"/>
    <col min="11521" max="11521" width="23" style="5" customWidth="1"/>
    <col min="11522" max="11522" width="14.69921875" style="5" customWidth="1"/>
    <col min="11523" max="11523" width="14.796875" style="5" customWidth="1"/>
    <col min="11524" max="11524" width="16.59765625" style="5" customWidth="1"/>
    <col min="11525" max="11525" width="14.59765625" style="5" customWidth="1"/>
    <col min="11526" max="11527" width="0" style="5" hidden="1" customWidth="1"/>
    <col min="11528" max="11528" width="9.3984375" style="5" customWidth="1"/>
    <col min="11529" max="11775" width="8.19921875" style="5"/>
    <col min="11776" max="11776" width="7.69921875" style="5" customWidth="1"/>
    <col min="11777" max="11777" width="23" style="5" customWidth="1"/>
    <col min="11778" max="11778" width="14.69921875" style="5" customWidth="1"/>
    <col min="11779" max="11779" width="14.796875" style="5" customWidth="1"/>
    <col min="11780" max="11780" width="16.59765625" style="5" customWidth="1"/>
    <col min="11781" max="11781" width="14.59765625" style="5" customWidth="1"/>
    <col min="11782" max="11783" width="0" style="5" hidden="1" customWidth="1"/>
    <col min="11784" max="11784" width="9.3984375" style="5" customWidth="1"/>
    <col min="11785" max="12031" width="8.19921875" style="5"/>
    <col min="12032" max="12032" width="7.69921875" style="5" customWidth="1"/>
    <col min="12033" max="12033" width="23" style="5" customWidth="1"/>
    <col min="12034" max="12034" width="14.69921875" style="5" customWidth="1"/>
    <col min="12035" max="12035" width="14.796875" style="5" customWidth="1"/>
    <col min="12036" max="12036" width="16.59765625" style="5" customWidth="1"/>
    <col min="12037" max="12037" width="14.59765625" style="5" customWidth="1"/>
    <col min="12038" max="12039" width="0" style="5" hidden="1" customWidth="1"/>
    <col min="12040" max="12040" width="9.3984375" style="5" customWidth="1"/>
    <col min="12041" max="12287" width="8.19921875" style="5"/>
    <col min="12288" max="12288" width="7.69921875" style="5" customWidth="1"/>
    <col min="12289" max="12289" width="23" style="5" customWidth="1"/>
    <col min="12290" max="12290" width="14.69921875" style="5" customWidth="1"/>
    <col min="12291" max="12291" width="14.796875" style="5" customWidth="1"/>
    <col min="12292" max="12292" width="16.59765625" style="5" customWidth="1"/>
    <col min="12293" max="12293" width="14.59765625" style="5" customWidth="1"/>
    <col min="12294" max="12295" width="0" style="5" hidden="1" customWidth="1"/>
    <col min="12296" max="12296" width="9.3984375" style="5" customWidth="1"/>
    <col min="12297" max="12543" width="8.19921875" style="5"/>
    <col min="12544" max="12544" width="7.69921875" style="5" customWidth="1"/>
    <col min="12545" max="12545" width="23" style="5" customWidth="1"/>
    <col min="12546" max="12546" width="14.69921875" style="5" customWidth="1"/>
    <col min="12547" max="12547" width="14.796875" style="5" customWidth="1"/>
    <col min="12548" max="12548" width="16.59765625" style="5" customWidth="1"/>
    <col min="12549" max="12549" width="14.59765625" style="5" customWidth="1"/>
    <col min="12550" max="12551" width="0" style="5" hidden="1" customWidth="1"/>
    <col min="12552" max="12552" width="9.3984375" style="5" customWidth="1"/>
    <col min="12553" max="12799" width="8.19921875" style="5"/>
    <col min="12800" max="12800" width="7.69921875" style="5" customWidth="1"/>
    <col min="12801" max="12801" width="23" style="5" customWidth="1"/>
    <col min="12802" max="12802" width="14.69921875" style="5" customWidth="1"/>
    <col min="12803" max="12803" width="14.796875" style="5" customWidth="1"/>
    <col min="12804" max="12804" width="16.59765625" style="5" customWidth="1"/>
    <col min="12805" max="12805" width="14.59765625" style="5" customWidth="1"/>
    <col min="12806" max="12807" width="0" style="5" hidden="1" customWidth="1"/>
    <col min="12808" max="12808" width="9.3984375" style="5" customWidth="1"/>
    <col min="12809" max="13055" width="8.19921875" style="5"/>
    <col min="13056" max="13056" width="7.69921875" style="5" customWidth="1"/>
    <col min="13057" max="13057" width="23" style="5" customWidth="1"/>
    <col min="13058" max="13058" width="14.69921875" style="5" customWidth="1"/>
    <col min="13059" max="13059" width="14.796875" style="5" customWidth="1"/>
    <col min="13060" max="13060" width="16.59765625" style="5" customWidth="1"/>
    <col min="13061" max="13061" width="14.59765625" style="5" customWidth="1"/>
    <col min="13062" max="13063" width="0" style="5" hidden="1" customWidth="1"/>
    <col min="13064" max="13064" width="9.3984375" style="5" customWidth="1"/>
    <col min="13065" max="13311" width="8.19921875" style="5"/>
    <col min="13312" max="13312" width="7.69921875" style="5" customWidth="1"/>
    <col min="13313" max="13313" width="23" style="5" customWidth="1"/>
    <col min="13314" max="13314" width="14.69921875" style="5" customWidth="1"/>
    <col min="13315" max="13315" width="14.796875" style="5" customWidth="1"/>
    <col min="13316" max="13316" width="16.59765625" style="5" customWidth="1"/>
    <col min="13317" max="13317" width="14.59765625" style="5" customWidth="1"/>
    <col min="13318" max="13319" width="0" style="5" hidden="1" customWidth="1"/>
    <col min="13320" max="13320" width="9.3984375" style="5" customWidth="1"/>
    <col min="13321" max="13567" width="8.19921875" style="5"/>
    <col min="13568" max="13568" width="7.69921875" style="5" customWidth="1"/>
    <col min="13569" max="13569" width="23" style="5" customWidth="1"/>
    <col min="13570" max="13570" width="14.69921875" style="5" customWidth="1"/>
    <col min="13571" max="13571" width="14.796875" style="5" customWidth="1"/>
    <col min="13572" max="13572" width="16.59765625" style="5" customWidth="1"/>
    <col min="13573" max="13573" width="14.59765625" style="5" customWidth="1"/>
    <col min="13574" max="13575" width="0" style="5" hidden="1" customWidth="1"/>
    <col min="13576" max="13576" width="9.3984375" style="5" customWidth="1"/>
    <col min="13577" max="13823" width="8.19921875" style="5"/>
    <col min="13824" max="13824" width="7.69921875" style="5" customWidth="1"/>
    <col min="13825" max="13825" width="23" style="5" customWidth="1"/>
    <col min="13826" max="13826" width="14.69921875" style="5" customWidth="1"/>
    <col min="13827" max="13827" width="14.796875" style="5" customWidth="1"/>
    <col min="13828" max="13828" width="16.59765625" style="5" customWidth="1"/>
    <col min="13829" max="13829" width="14.59765625" style="5" customWidth="1"/>
    <col min="13830" max="13831" width="0" style="5" hidden="1" customWidth="1"/>
    <col min="13832" max="13832" width="9.3984375" style="5" customWidth="1"/>
    <col min="13833" max="14079" width="8.19921875" style="5"/>
    <col min="14080" max="14080" width="7.69921875" style="5" customWidth="1"/>
    <col min="14081" max="14081" width="23" style="5" customWidth="1"/>
    <col min="14082" max="14082" width="14.69921875" style="5" customWidth="1"/>
    <col min="14083" max="14083" width="14.796875" style="5" customWidth="1"/>
    <col min="14084" max="14084" width="16.59765625" style="5" customWidth="1"/>
    <col min="14085" max="14085" width="14.59765625" style="5" customWidth="1"/>
    <col min="14086" max="14087" width="0" style="5" hidden="1" customWidth="1"/>
    <col min="14088" max="14088" width="9.3984375" style="5" customWidth="1"/>
    <col min="14089" max="14335" width="8.19921875" style="5"/>
    <col min="14336" max="14336" width="7.69921875" style="5" customWidth="1"/>
    <col min="14337" max="14337" width="23" style="5" customWidth="1"/>
    <col min="14338" max="14338" width="14.69921875" style="5" customWidth="1"/>
    <col min="14339" max="14339" width="14.796875" style="5" customWidth="1"/>
    <col min="14340" max="14340" width="16.59765625" style="5" customWidth="1"/>
    <col min="14341" max="14341" width="14.59765625" style="5" customWidth="1"/>
    <col min="14342" max="14343" width="0" style="5" hidden="1" customWidth="1"/>
    <col min="14344" max="14344" width="9.3984375" style="5" customWidth="1"/>
    <col min="14345" max="14591" width="8.19921875" style="5"/>
    <col min="14592" max="14592" width="7.69921875" style="5" customWidth="1"/>
    <col min="14593" max="14593" width="23" style="5" customWidth="1"/>
    <col min="14594" max="14594" width="14.69921875" style="5" customWidth="1"/>
    <col min="14595" max="14595" width="14.796875" style="5" customWidth="1"/>
    <col min="14596" max="14596" width="16.59765625" style="5" customWidth="1"/>
    <col min="14597" max="14597" width="14.59765625" style="5" customWidth="1"/>
    <col min="14598" max="14599" width="0" style="5" hidden="1" customWidth="1"/>
    <col min="14600" max="14600" width="9.3984375" style="5" customWidth="1"/>
    <col min="14601" max="14847" width="8.19921875" style="5"/>
    <col min="14848" max="14848" width="7.69921875" style="5" customWidth="1"/>
    <col min="14849" max="14849" width="23" style="5" customWidth="1"/>
    <col min="14850" max="14850" width="14.69921875" style="5" customWidth="1"/>
    <col min="14851" max="14851" width="14.796875" style="5" customWidth="1"/>
    <col min="14852" max="14852" width="16.59765625" style="5" customWidth="1"/>
    <col min="14853" max="14853" width="14.59765625" style="5" customWidth="1"/>
    <col min="14854" max="14855" width="0" style="5" hidden="1" customWidth="1"/>
    <col min="14856" max="14856" width="9.3984375" style="5" customWidth="1"/>
    <col min="14857" max="15103" width="8.19921875" style="5"/>
    <col min="15104" max="15104" width="7.69921875" style="5" customWidth="1"/>
    <col min="15105" max="15105" width="23" style="5" customWidth="1"/>
    <col min="15106" max="15106" width="14.69921875" style="5" customWidth="1"/>
    <col min="15107" max="15107" width="14.796875" style="5" customWidth="1"/>
    <col min="15108" max="15108" width="16.59765625" style="5" customWidth="1"/>
    <col min="15109" max="15109" width="14.59765625" style="5" customWidth="1"/>
    <col min="15110" max="15111" width="0" style="5" hidden="1" customWidth="1"/>
    <col min="15112" max="15112" width="9.3984375" style="5" customWidth="1"/>
    <col min="15113" max="15359" width="8.19921875" style="5"/>
    <col min="15360" max="15360" width="7.69921875" style="5" customWidth="1"/>
    <col min="15361" max="15361" width="23" style="5" customWidth="1"/>
    <col min="15362" max="15362" width="14.69921875" style="5" customWidth="1"/>
    <col min="15363" max="15363" width="14.796875" style="5" customWidth="1"/>
    <col min="15364" max="15364" width="16.59765625" style="5" customWidth="1"/>
    <col min="15365" max="15365" width="14.59765625" style="5" customWidth="1"/>
    <col min="15366" max="15367" width="0" style="5" hidden="1" customWidth="1"/>
    <col min="15368" max="15368" width="9.3984375" style="5" customWidth="1"/>
    <col min="15369" max="15615" width="8.19921875" style="5"/>
    <col min="15616" max="15616" width="7.69921875" style="5" customWidth="1"/>
    <col min="15617" max="15617" width="23" style="5" customWidth="1"/>
    <col min="15618" max="15618" width="14.69921875" style="5" customWidth="1"/>
    <col min="15619" max="15619" width="14.796875" style="5" customWidth="1"/>
    <col min="15620" max="15620" width="16.59765625" style="5" customWidth="1"/>
    <col min="15621" max="15621" width="14.59765625" style="5" customWidth="1"/>
    <col min="15622" max="15623" width="0" style="5" hidden="1" customWidth="1"/>
    <col min="15624" max="15624" width="9.3984375" style="5" customWidth="1"/>
    <col min="15625" max="15871" width="8.19921875" style="5"/>
    <col min="15872" max="15872" width="7.69921875" style="5" customWidth="1"/>
    <col min="15873" max="15873" width="23" style="5" customWidth="1"/>
    <col min="15874" max="15874" width="14.69921875" style="5" customWidth="1"/>
    <col min="15875" max="15875" width="14.796875" style="5" customWidth="1"/>
    <col min="15876" max="15876" width="16.59765625" style="5" customWidth="1"/>
    <col min="15877" max="15877" width="14.59765625" style="5" customWidth="1"/>
    <col min="15878" max="15879" width="0" style="5" hidden="1" customWidth="1"/>
    <col min="15880" max="15880" width="9.3984375" style="5" customWidth="1"/>
    <col min="15881" max="16127" width="8.19921875" style="5"/>
    <col min="16128" max="16128" width="7.69921875" style="5" customWidth="1"/>
    <col min="16129" max="16129" width="23" style="5" customWidth="1"/>
    <col min="16130" max="16130" width="14.69921875" style="5" customWidth="1"/>
    <col min="16131" max="16131" width="14.796875" style="5" customWidth="1"/>
    <col min="16132" max="16132" width="16.59765625" style="5" customWidth="1"/>
    <col min="16133" max="16133" width="14.59765625" style="5" customWidth="1"/>
    <col min="16134" max="16135" width="0" style="5" hidden="1" customWidth="1"/>
    <col min="16136" max="16136" width="9.3984375" style="5" customWidth="1"/>
    <col min="16137" max="16384" width="8.19921875" style="5"/>
  </cols>
  <sheetData>
    <row r="1" spans="1:8" ht="16.2" customHeight="1" x14ac:dyDescent="0.25">
      <c r="A1" s="53"/>
      <c r="B1" s="53"/>
      <c r="C1" s="66"/>
    </row>
    <row r="2" spans="1:8" ht="16.2" customHeight="1" x14ac:dyDescent="0.25">
      <c r="A2" s="53"/>
      <c r="B2" s="53"/>
      <c r="C2" s="66"/>
    </row>
    <row r="3" spans="1:8" ht="56.25" customHeight="1" x14ac:dyDescent="0.25">
      <c r="A3" s="80" t="s">
        <v>47</v>
      </c>
      <c r="B3" s="80"/>
      <c r="C3" s="80"/>
      <c r="D3" s="80"/>
      <c r="E3" s="80"/>
      <c r="F3" s="80"/>
      <c r="G3" s="80"/>
      <c r="H3" s="80"/>
    </row>
    <row r="4" spans="1:8" s="7" customFormat="1" ht="24.9" customHeight="1" x14ac:dyDescent="0.25">
      <c r="A4" s="76" t="s">
        <v>2</v>
      </c>
      <c r="B4" s="76" t="s">
        <v>3</v>
      </c>
      <c r="C4" s="77" t="s">
        <v>59</v>
      </c>
      <c r="D4" s="72" t="s">
        <v>60</v>
      </c>
      <c r="E4" s="73" t="s">
        <v>57</v>
      </c>
      <c r="F4" s="78"/>
      <c r="G4" s="78"/>
      <c r="H4" s="79" t="s">
        <v>61</v>
      </c>
    </row>
    <row r="5" spans="1:8" s="7" customFormat="1" ht="59.4" customHeight="1" x14ac:dyDescent="0.25">
      <c r="A5" s="76"/>
      <c r="B5" s="76"/>
      <c r="C5" s="77"/>
      <c r="D5" s="72"/>
      <c r="E5" s="73"/>
      <c r="F5" s="78"/>
      <c r="G5" s="78"/>
      <c r="H5" s="79"/>
    </row>
    <row r="6" spans="1:8" s="11" customFormat="1" ht="21.6" customHeight="1" x14ac:dyDescent="0.3">
      <c r="A6" s="23">
        <v>1</v>
      </c>
      <c r="B6" s="83" t="s">
        <v>6</v>
      </c>
      <c r="C6" s="74">
        <v>3200000</v>
      </c>
      <c r="D6" s="75">
        <v>1815000</v>
      </c>
      <c r="E6" s="85">
        <f t="shared" ref="E6:E47" si="0">SUM(C6:D6)</f>
        <v>5015000</v>
      </c>
      <c r="H6" s="81"/>
    </row>
    <row r="7" spans="1:8" s="11" customFormat="1" ht="21.6" customHeight="1" x14ac:dyDescent="0.3">
      <c r="A7" s="8">
        <v>2</v>
      </c>
      <c r="B7" s="69" t="s">
        <v>7</v>
      </c>
      <c r="C7" s="70">
        <v>1680000</v>
      </c>
      <c r="D7" s="12">
        <v>242000</v>
      </c>
      <c r="E7" s="85">
        <f t="shared" si="0"/>
        <v>1922000</v>
      </c>
      <c r="H7" s="81"/>
    </row>
    <row r="8" spans="1:8" s="11" customFormat="1" ht="21.6" customHeight="1" x14ac:dyDescent="0.3">
      <c r="A8" s="8">
        <v>3</v>
      </c>
      <c r="B8" s="69" t="s">
        <v>8</v>
      </c>
      <c r="C8" s="10">
        <v>4800000</v>
      </c>
      <c r="D8" s="9">
        <v>3146000</v>
      </c>
      <c r="E8" s="85">
        <f t="shared" si="0"/>
        <v>7946000</v>
      </c>
      <c r="H8" s="81"/>
    </row>
    <row r="9" spans="1:8" s="11" customFormat="1" ht="21.6" customHeight="1" x14ac:dyDescent="0.3">
      <c r="A9" s="8">
        <v>4</v>
      </c>
      <c r="B9" s="69" t="s">
        <v>9</v>
      </c>
      <c r="C9" s="10">
        <v>2400000</v>
      </c>
      <c r="D9" s="9">
        <v>847000</v>
      </c>
      <c r="E9" s="85">
        <f t="shared" si="0"/>
        <v>3247000</v>
      </c>
      <c r="H9" s="81"/>
    </row>
    <row r="10" spans="1:8" s="11" customFormat="1" ht="21.6" customHeight="1" x14ac:dyDescent="0.3">
      <c r="A10" s="8">
        <v>5</v>
      </c>
      <c r="B10" s="69" t="s">
        <v>10</v>
      </c>
      <c r="C10" s="10">
        <v>2400000</v>
      </c>
      <c r="D10" s="9">
        <v>1815000</v>
      </c>
      <c r="E10" s="85">
        <f t="shared" si="0"/>
        <v>4215000</v>
      </c>
      <c r="H10" s="81"/>
    </row>
    <row r="11" spans="1:8" s="11" customFormat="1" ht="21.6" customHeight="1" x14ac:dyDescent="0.3">
      <c r="A11" s="8">
        <v>6</v>
      </c>
      <c r="B11" s="69" t="s">
        <v>11</v>
      </c>
      <c r="C11" s="10">
        <v>3520000</v>
      </c>
      <c r="D11" s="9">
        <v>605000</v>
      </c>
      <c r="E11" s="85">
        <f t="shared" si="0"/>
        <v>4125000</v>
      </c>
      <c r="H11" s="81"/>
    </row>
    <row r="12" spans="1:8" s="11" customFormat="1" ht="21.6" customHeight="1" x14ac:dyDescent="0.3">
      <c r="A12" s="8">
        <v>7</v>
      </c>
      <c r="B12" s="69" t="s">
        <v>12</v>
      </c>
      <c r="C12" s="10">
        <v>1440000</v>
      </c>
      <c r="D12" s="9">
        <v>746000</v>
      </c>
      <c r="E12" s="85">
        <f t="shared" si="0"/>
        <v>2186000</v>
      </c>
      <c r="H12" s="81"/>
    </row>
    <row r="13" spans="1:8" s="11" customFormat="1" ht="21.6" customHeight="1" x14ac:dyDescent="0.3">
      <c r="A13" s="8">
        <v>8</v>
      </c>
      <c r="B13" s="69" t="s">
        <v>13</v>
      </c>
      <c r="C13" s="10">
        <v>2000000</v>
      </c>
      <c r="D13" s="9">
        <v>1331000</v>
      </c>
      <c r="E13" s="85">
        <f t="shared" si="0"/>
        <v>3331000</v>
      </c>
      <c r="H13" s="81"/>
    </row>
    <row r="14" spans="1:8" s="11" customFormat="1" ht="21.6" customHeight="1" x14ac:dyDescent="0.3">
      <c r="A14" s="8">
        <v>9</v>
      </c>
      <c r="B14" s="69" t="s">
        <v>14</v>
      </c>
      <c r="C14" s="10">
        <v>960000</v>
      </c>
      <c r="D14" s="9">
        <v>605000</v>
      </c>
      <c r="E14" s="85">
        <f t="shared" si="0"/>
        <v>1565000</v>
      </c>
      <c r="H14" s="81"/>
    </row>
    <row r="15" spans="1:8" s="11" customFormat="1" ht="21.6" customHeight="1" x14ac:dyDescent="0.3">
      <c r="A15" s="8">
        <v>10</v>
      </c>
      <c r="B15" s="69" t="s">
        <v>15</v>
      </c>
      <c r="C15" s="10">
        <v>2000000</v>
      </c>
      <c r="D15" s="9">
        <v>363000</v>
      </c>
      <c r="E15" s="85">
        <f t="shared" si="0"/>
        <v>2363000</v>
      </c>
      <c r="H15" s="81"/>
    </row>
    <row r="16" spans="1:8" s="11" customFormat="1" ht="21.6" customHeight="1" x14ac:dyDescent="0.3">
      <c r="A16" s="8">
        <v>11</v>
      </c>
      <c r="B16" s="69" t="s">
        <v>16</v>
      </c>
      <c r="C16" s="10">
        <v>1680000</v>
      </c>
      <c r="D16" s="9">
        <v>1210000</v>
      </c>
      <c r="E16" s="85">
        <f t="shared" si="0"/>
        <v>2890000</v>
      </c>
      <c r="H16" s="81"/>
    </row>
    <row r="17" spans="1:8" s="11" customFormat="1" ht="21.6" customHeight="1" x14ac:dyDescent="0.3">
      <c r="A17" s="8">
        <v>12</v>
      </c>
      <c r="B17" s="69" t="s">
        <v>17</v>
      </c>
      <c r="C17" s="10">
        <v>960000</v>
      </c>
      <c r="D17" s="9">
        <v>363000</v>
      </c>
      <c r="E17" s="85">
        <f t="shared" si="0"/>
        <v>1323000</v>
      </c>
      <c r="H17" s="81"/>
    </row>
    <row r="18" spans="1:8" s="11" customFormat="1" ht="21.6" customHeight="1" x14ac:dyDescent="0.3">
      <c r="A18" s="8">
        <v>13</v>
      </c>
      <c r="B18" s="69" t="s">
        <v>18</v>
      </c>
      <c r="C18" s="10">
        <v>1680000</v>
      </c>
      <c r="D18" s="9">
        <v>1331000</v>
      </c>
      <c r="E18" s="85">
        <f t="shared" si="0"/>
        <v>3011000</v>
      </c>
      <c r="H18" s="81"/>
    </row>
    <row r="19" spans="1:8" s="11" customFormat="1" ht="21.6" customHeight="1" x14ac:dyDescent="0.3">
      <c r="A19" s="8">
        <v>14</v>
      </c>
      <c r="B19" s="69" t="s">
        <v>19</v>
      </c>
      <c r="C19" s="10">
        <v>1040000</v>
      </c>
      <c r="D19" s="9">
        <v>242000</v>
      </c>
      <c r="E19" s="85">
        <f t="shared" si="0"/>
        <v>1282000</v>
      </c>
      <c r="H19" s="81"/>
    </row>
    <row r="20" spans="1:8" s="11" customFormat="1" ht="21.6" customHeight="1" x14ac:dyDescent="0.3">
      <c r="A20" s="8">
        <v>15</v>
      </c>
      <c r="B20" s="69" t="s">
        <v>20</v>
      </c>
      <c r="C20" s="10">
        <v>880000</v>
      </c>
      <c r="D20" s="9">
        <v>875000</v>
      </c>
      <c r="E20" s="85">
        <f t="shared" si="0"/>
        <v>1755000</v>
      </c>
      <c r="H20" s="81"/>
    </row>
    <row r="21" spans="1:8" s="11" customFormat="1" ht="21.6" customHeight="1" x14ac:dyDescent="0.3">
      <c r="A21" s="8">
        <v>16</v>
      </c>
      <c r="B21" s="69" t="s">
        <v>21</v>
      </c>
      <c r="C21" s="10">
        <v>800000</v>
      </c>
      <c r="D21" s="9">
        <v>1210000</v>
      </c>
      <c r="E21" s="85">
        <f t="shared" si="0"/>
        <v>2010000</v>
      </c>
      <c r="H21" s="81"/>
    </row>
    <row r="22" spans="1:8" s="11" customFormat="1" ht="21.6" customHeight="1" x14ac:dyDescent="0.3">
      <c r="A22" s="8">
        <v>17</v>
      </c>
      <c r="B22" s="69" t="s">
        <v>22</v>
      </c>
      <c r="C22" s="10">
        <v>1680000</v>
      </c>
      <c r="D22" s="9">
        <v>1452000</v>
      </c>
      <c r="E22" s="85">
        <f t="shared" si="0"/>
        <v>3132000</v>
      </c>
      <c r="H22" s="81"/>
    </row>
    <row r="23" spans="1:8" s="11" customFormat="1" ht="21.6" customHeight="1" x14ac:dyDescent="0.3">
      <c r="A23" s="8">
        <v>18</v>
      </c>
      <c r="B23" s="69" t="s">
        <v>23</v>
      </c>
      <c r="C23" s="10">
        <v>1920000</v>
      </c>
      <c r="D23" s="9">
        <v>242000</v>
      </c>
      <c r="E23" s="85">
        <f t="shared" si="0"/>
        <v>2162000</v>
      </c>
      <c r="H23" s="81"/>
    </row>
    <row r="24" spans="1:8" s="11" customFormat="1" ht="21.6" customHeight="1" x14ac:dyDescent="0.3">
      <c r="A24" s="8">
        <v>19</v>
      </c>
      <c r="B24" s="69" t="s">
        <v>24</v>
      </c>
      <c r="C24" s="10">
        <v>2240000</v>
      </c>
      <c r="D24" s="9">
        <v>726000</v>
      </c>
      <c r="E24" s="85">
        <f t="shared" si="0"/>
        <v>2966000</v>
      </c>
      <c r="H24" s="81"/>
    </row>
    <row r="25" spans="1:8" s="11" customFormat="1" ht="21.6" customHeight="1" x14ac:dyDescent="0.3">
      <c r="A25" s="8">
        <v>20</v>
      </c>
      <c r="B25" s="69" t="s">
        <v>25</v>
      </c>
      <c r="C25" s="10">
        <v>1040000</v>
      </c>
      <c r="D25" s="9">
        <v>726000</v>
      </c>
      <c r="E25" s="85">
        <f t="shared" si="0"/>
        <v>1766000</v>
      </c>
      <c r="H25" s="81"/>
    </row>
    <row r="26" spans="1:8" s="11" customFormat="1" ht="21.6" customHeight="1" x14ac:dyDescent="0.4">
      <c r="A26" s="8">
        <v>21</v>
      </c>
      <c r="B26" s="90" t="s">
        <v>26</v>
      </c>
      <c r="C26" s="10">
        <v>1120000</v>
      </c>
      <c r="D26" s="86">
        <f>47000+39000+35000</f>
        <v>121000</v>
      </c>
      <c r="E26" s="85">
        <f t="shared" si="0"/>
        <v>1241000</v>
      </c>
      <c r="H26" s="81"/>
    </row>
    <row r="27" spans="1:8" s="11" customFormat="1" ht="21.6" customHeight="1" x14ac:dyDescent="0.4">
      <c r="A27" s="8">
        <v>22</v>
      </c>
      <c r="B27" s="90" t="s">
        <v>27</v>
      </c>
      <c r="C27" s="10">
        <v>1280000</v>
      </c>
      <c r="D27" s="86">
        <f>235000+39000+35000</f>
        <v>309000</v>
      </c>
      <c r="E27" s="85">
        <f t="shared" si="0"/>
        <v>1589000</v>
      </c>
      <c r="H27" s="81"/>
    </row>
    <row r="28" spans="1:8" s="11" customFormat="1" ht="21.6" customHeight="1" x14ac:dyDescent="0.3">
      <c r="A28" s="8">
        <v>23</v>
      </c>
      <c r="B28" s="89" t="s">
        <v>28</v>
      </c>
      <c r="C28" s="71">
        <v>2000000</v>
      </c>
      <c r="D28" s="13">
        <v>3025000</v>
      </c>
      <c r="E28" s="85">
        <f t="shared" si="0"/>
        <v>5025000</v>
      </c>
      <c r="H28" s="81"/>
    </row>
    <row r="29" spans="1:8" s="11" customFormat="1" ht="21.6" customHeight="1" x14ac:dyDescent="0.3">
      <c r="A29" s="8">
        <v>24</v>
      </c>
      <c r="B29" s="89" t="s">
        <v>29</v>
      </c>
      <c r="C29" s="71">
        <v>320000</v>
      </c>
      <c r="D29" s="13">
        <v>484000</v>
      </c>
      <c r="E29" s="85">
        <f t="shared" si="0"/>
        <v>804000</v>
      </c>
      <c r="H29" s="81"/>
    </row>
    <row r="30" spans="1:8" s="11" customFormat="1" ht="21.6" customHeight="1" x14ac:dyDescent="0.4">
      <c r="A30" s="8">
        <v>25</v>
      </c>
      <c r="B30" s="89" t="s">
        <v>30</v>
      </c>
      <c r="C30" s="71">
        <v>320000</v>
      </c>
      <c r="D30" s="87">
        <f>188000+156000+140000</f>
        <v>484000</v>
      </c>
      <c r="E30" s="85">
        <f t="shared" si="0"/>
        <v>804000</v>
      </c>
      <c r="H30" s="81"/>
    </row>
    <row r="31" spans="1:8" s="11" customFormat="1" ht="21.6" customHeight="1" x14ac:dyDescent="0.4">
      <c r="A31" s="8">
        <v>26</v>
      </c>
      <c r="B31" s="89" t="s">
        <v>31</v>
      </c>
      <c r="C31" s="71">
        <v>400000</v>
      </c>
      <c r="D31" s="87">
        <f>242000</f>
        <v>242000</v>
      </c>
      <c r="E31" s="85">
        <f t="shared" si="0"/>
        <v>642000</v>
      </c>
      <c r="H31" s="81"/>
    </row>
    <row r="32" spans="1:8" s="11" customFormat="1" ht="21.6" customHeight="1" x14ac:dyDescent="0.3">
      <c r="A32" s="8">
        <v>27</v>
      </c>
      <c r="B32" s="89" t="s">
        <v>32</v>
      </c>
      <c r="C32" s="71">
        <v>320000</v>
      </c>
      <c r="D32" s="13">
        <v>121000</v>
      </c>
      <c r="E32" s="85">
        <f t="shared" si="0"/>
        <v>441000</v>
      </c>
      <c r="H32" s="81"/>
    </row>
    <row r="33" spans="1:8" s="11" customFormat="1" ht="21.6" customHeight="1" x14ac:dyDescent="0.3">
      <c r="A33" s="8">
        <v>28</v>
      </c>
      <c r="B33" s="89" t="s">
        <v>33</v>
      </c>
      <c r="C33" s="71">
        <v>2080000</v>
      </c>
      <c r="D33" s="13">
        <v>847000</v>
      </c>
      <c r="E33" s="85">
        <f t="shared" si="0"/>
        <v>2927000</v>
      </c>
      <c r="H33" s="81"/>
    </row>
    <row r="34" spans="1:8" s="11" customFormat="1" ht="21.6" customHeight="1" x14ac:dyDescent="0.3">
      <c r="A34" s="8">
        <v>29</v>
      </c>
      <c r="B34" s="89" t="s">
        <v>34</v>
      </c>
      <c r="C34" s="71">
        <v>400000</v>
      </c>
      <c r="D34" s="13">
        <v>121000</v>
      </c>
      <c r="E34" s="85">
        <f t="shared" si="0"/>
        <v>521000</v>
      </c>
      <c r="H34" s="81"/>
    </row>
    <row r="35" spans="1:8" s="11" customFormat="1" ht="21.6" customHeight="1" x14ac:dyDescent="0.3">
      <c r="A35" s="8">
        <v>30</v>
      </c>
      <c r="B35" s="89" t="s">
        <v>35</v>
      </c>
      <c r="C35" s="71">
        <f>19*80000</f>
        <v>1520000</v>
      </c>
      <c r="D35" s="13">
        <v>121000</v>
      </c>
      <c r="E35" s="85">
        <f t="shared" si="0"/>
        <v>1641000</v>
      </c>
      <c r="H35" s="82"/>
    </row>
    <row r="36" spans="1:8" s="11" customFormat="1" ht="21.6" customHeight="1" x14ac:dyDescent="0.3">
      <c r="A36" s="8">
        <v>31</v>
      </c>
      <c r="B36" s="89" t="s">
        <v>36</v>
      </c>
      <c r="C36" s="71">
        <v>640000</v>
      </c>
      <c r="D36" s="13">
        <f>141000+117000+105000</f>
        <v>363000</v>
      </c>
      <c r="E36" s="85">
        <f t="shared" si="0"/>
        <v>1003000</v>
      </c>
      <c r="H36" s="82"/>
    </row>
    <row r="37" spans="1:8" s="11" customFormat="1" ht="21.6" customHeight="1" x14ac:dyDescent="0.3">
      <c r="A37" s="8">
        <v>32</v>
      </c>
      <c r="B37" s="89" t="s">
        <v>37</v>
      </c>
      <c r="C37" s="71">
        <v>320000</v>
      </c>
      <c r="D37" s="13">
        <v>121000</v>
      </c>
      <c r="E37" s="85">
        <f t="shared" si="0"/>
        <v>441000</v>
      </c>
      <c r="H37" s="82"/>
    </row>
    <row r="38" spans="1:8" s="11" customFormat="1" ht="21.6" customHeight="1" x14ac:dyDescent="0.3">
      <c r="A38" s="8">
        <v>33</v>
      </c>
      <c r="B38" s="90" t="s">
        <v>56</v>
      </c>
      <c r="C38" s="71">
        <v>320000</v>
      </c>
      <c r="D38" s="13">
        <v>121000</v>
      </c>
      <c r="E38" s="85">
        <f t="shared" si="0"/>
        <v>441000</v>
      </c>
      <c r="H38" s="81"/>
    </row>
    <row r="39" spans="1:8" s="11" customFormat="1" ht="21.6" customHeight="1" x14ac:dyDescent="0.3">
      <c r="A39" s="8">
        <v>34</v>
      </c>
      <c r="B39" s="90" t="s">
        <v>38</v>
      </c>
      <c r="C39" s="71">
        <v>480000</v>
      </c>
      <c r="D39" s="13">
        <v>121000</v>
      </c>
      <c r="E39" s="85">
        <f t="shared" si="0"/>
        <v>601000</v>
      </c>
      <c r="H39" s="81"/>
    </row>
    <row r="40" spans="1:8" s="11" customFormat="1" ht="21.6" customHeight="1" x14ac:dyDescent="0.3">
      <c r="A40" s="8">
        <v>35</v>
      </c>
      <c r="B40" s="90" t="s">
        <v>39</v>
      </c>
      <c r="C40" s="71">
        <v>160000</v>
      </c>
      <c r="D40" s="13">
        <v>168000</v>
      </c>
      <c r="E40" s="85">
        <f t="shared" si="0"/>
        <v>328000</v>
      </c>
      <c r="H40" s="81"/>
    </row>
    <row r="41" spans="1:8" s="11" customFormat="1" ht="21.6" customHeight="1" x14ac:dyDescent="0.3">
      <c r="A41" s="8">
        <v>36</v>
      </c>
      <c r="B41" s="89" t="s">
        <v>40</v>
      </c>
      <c r="C41" s="71">
        <v>320000</v>
      </c>
      <c r="D41" s="13">
        <v>484000</v>
      </c>
      <c r="E41" s="85">
        <f t="shared" si="0"/>
        <v>804000</v>
      </c>
      <c r="H41" s="81"/>
    </row>
    <row r="42" spans="1:8" s="11" customFormat="1" ht="21.6" customHeight="1" x14ac:dyDescent="0.3">
      <c r="A42" s="8">
        <v>37</v>
      </c>
      <c r="B42" s="89" t="s">
        <v>41</v>
      </c>
      <c r="C42" s="71">
        <v>160000</v>
      </c>
      <c r="D42" s="13">
        <v>1452000</v>
      </c>
      <c r="E42" s="85">
        <f t="shared" si="0"/>
        <v>1612000</v>
      </c>
      <c r="H42" s="81"/>
    </row>
    <row r="43" spans="1:8" s="11" customFormat="1" ht="21.6" customHeight="1" x14ac:dyDescent="0.3">
      <c r="A43" s="8">
        <v>38</v>
      </c>
      <c r="B43" s="90" t="s">
        <v>55</v>
      </c>
      <c r="C43" s="71">
        <v>160000</v>
      </c>
      <c r="D43" s="13">
        <v>242000</v>
      </c>
      <c r="E43" s="85">
        <f t="shared" si="0"/>
        <v>402000</v>
      </c>
      <c r="H43" s="81"/>
    </row>
    <row r="44" spans="1:8" s="11" customFormat="1" ht="21.6" customHeight="1" x14ac:dyDescent="0.3">
      <c r="A44" s="8">
        <v>39</v>
      </c>
      <c r="B44" s="89" t="s">
        <v>42</v>
      </c>
      <c r="C44" s="71">
        <v>320000</v>
      </c>
      <c r="D44" s="13">
        <v>121000</v>
      </c>
      <c r="E44" s="85">
        <f t="shared" si="0"/>
        <v>441000</v>
      </c>
      <c r="H44" s="81"/>
    </row>
    <row r="45" spans="1:8" s="11" customFormat="1" ht="21.6" customHeight="1" x14ac:dyDescent="0.3">
      <c r="A45" s="8">
        <v>40</v>
      </c>
      <c r="B45" s="90" t="s">
        <v>43</v>
      </c>
      <c r="C45" s="10">
        <v>400000</v>
      </c>
      <c r="D45" s="9">
        <v>121000</v>
      </c>
      <c r="E45" s="85">
        <f t="shared" si="0"/>
        <v>521000</v>
      </c>
      <c r="H45" s="81"/>
    </row>
    <row r="46" spans="1:8" s="11" customFormat="1" ht="21.6" customHeight="1" x14ac:dyDescent="0.3">
      <c r="A46" s="8">
        <v>42</v>
      </c>
      <c r="B46" s="90" t="s">
        <v>54</v>
      </c>
      <c r="C46" s="10">
        <v>80000</v>
      </c>
      <c r="D46" s="9">
        <v>121000</v>
      </c>
      <c r="E46" s="85">
        <f t="shared" si="0"/>
        <v>201000</v>
      </c>
      <c r="H46" s="81"/>
    </row>
    <row r="47" spans="1:8" s="11" customFormat="1" ht="21.6" customHeight="1" x14ac:dyDescent="0.3">
      <c r="A47" s="8">
        <v>43</v>
      </c>
      <c r="B47" s="90" t="s">
        <v>45</v>
      </c>
      <c r="C47" s="10">
        <v>80000</v>
      </c>
      <c r="D47" s="9">
        <v>121000</v>
      </c>
      <c r="E47" s="85">
        <f t="shared" si="0"/>
        <v>201000</v>
      </c>
      <c r="H47" s="81"/>
    </row>
    <row r="48" spans="1:8" s="11" customFormat="1" ht="21.6" customHeight="1" x14ac:dyDescent="0.3">
      <c r="A48" s="8">
        <v>44</v>
      </c>
      <c r="B48" s="90" t="s">
        <v>58</v>
      </c>
      <c r="C48" s="10">
        <v>480000</v>
      </c>
      <c r="D48" s="9">
        <v>121000</v>
      </c>
      <c r="E48" s="85">
        <f>SUM(C48:D48)</f>
        <v>601000</v>
      </c>
      <c r="H48" s="81"/>
    </row>
    <row r="49" spans="1:8" s="11" customFormat="1" ht="21.6" customHeight="1" x14ac:dyDescent="0.3">
      <c r="A49" s="8">
        <v>45</v>
      </c>
      <c r="B49" s="90" t="s">
        <v>62</v>
      </c>
      <c r="C49" s="10">
        <v>16000</v>
      </c>
      <c r="D49" s="10">
        <v>242000</v>
      </c>
      <c r="E49" s="85">
        <f>SUM(C49:D49)</f>
        <v>258000</v>
      </c>
      <c r="H49" s="81"/>
    </row>
    <row r="50" spans="1:8" s="11" customFormat="1" ht="21.6" customHeight="1" x14ac:dyDescent="0.3">
      <c r="A50" s="8">
        <v>46</v>
      </c>
      <c r="B50" s="90" t="s">
        <v>44</v>
      </c>
      <c r="C50" s="10">
        <v>80000</v>
      </c>
      <c r="D50" s="10">
        <v>121000</v>
      </c>
      <c r="E50" s="85">
        <f>SUM(C50:D50)</f>
        <v>201000</v>
      </c>
      <c r="H50" s="81"/>
    </row>
    <row r="51" spans="1:8" s="11" customFormat="1" ht="21.6" customHeight="1" x14ac:dyDescent="0.3">
      <c r="A51" s="8">
        <v>47</v>
      </c>
      <c r="B51" s="90" t="s">
        <v>63</v>
      </c>
      <c r="C51" s="10">
        <v>80000</v>
      </c>
      <c r="D51" s="10">
        <v>121000</v>
      </c>
      <c r="E51" s="94">
        <f>SUM(C51:D51)</f>
        <v>201000</v>
      </c>
      <c r="H51" s="81"/>
    </row>
    <row r="52" spans="1:8" s="11" customFormat="1" ht="21.6" customHeight="1" x14ac:dyDescent="0.3">
      <c r="A52" s="8"/>
      <c r="B52" s="84" t="s">
        <v>46</v>
      </c>
      <c r="C52" s="95">
        <f t="shared" ref="C52:D52" si="1">SUM(C6:C51)</f>
        <v>52176000</v>
      </c>
      <c r="D52" s="95">
        <f t="shared" si="1"/>
        <v>29928000</v>
      </c>
      <c r="E52" s="88">
        <f>SUM(E6:E51)</f>
        <v>82104000</v>
      </c>
      <c r="H52" s="26"/>
    </row>
    <row r="53" spans="1:8" ht="21.9" customHeight="1" x14ac:dyDescent="0.25">
      <c r="A53" s="14"/>
      <c r="B53" s="20"/>
      <c r="C53" s="93"/>
      <c r="D53" s="92"/>
      <c r="E53" s="91"/>
    </row>
    <row r="54" spans="1:8" ht="15" x14ac:dyDescent="0.25">
      <c r="C54" s="67"/>
      <c r="D54" s="18"/>
      <c r="E54" s="18"/>
    </row>
    <row r="58" spans="1:8" x14ac:dyDescent="0.25">
      <c r="C58" s="51"/>
      <c r="D58" s="51"/>
      <c r="E58" s="50"/>
    </row>
  </sheetData>
  <mergeCells count="10">
    <mergeCell ref="H4:H5"/>
    <mergeCell ref="A3:H3"/>
    <mergeCell ref="C58:D58"/>
    <mergeCell ref="A1:B1"/>
    <mergeCell ref="A2:B2"/>
    <mergeCell ref="A4:A5"/>
    <mergeCell ref="B4:B5"/>
    <mergeCell ref="E4:E5"/>
    <mergeCell ref="C4:C5"/>
    <mergeCell ref="D4:D5"/>
  </mergeCells>
  <pageMargins left="0.2" right="0.24" top="0.38" bottom="0.36" header="0.49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37" workbookViewId="0">
      <selection sqref="A1:J11"/>
    </sheetView>
  </sheetViews>
  <sheetFormatPr defaultColWidth="8.19921875" defaultRowHeight="13.2" x14ac:dyDescent="0.25"/>
  <cols>
    <col min="1" max="1" width="7.69921875" style="5" customWidth="1"/>
    <col min="2" max="2" width="27.8984375" style="5" customWidth="1"/>
    <col min="3" max="3" width="14.69921875" style="4" hidden="1" customWidth="1"/>
    <col min="4" max="4" width="14.796875" style="2" hidden="1" customWidth="1"/>
    <col min="5" max="5" width="3" style="3" hidden="1" customWidth="1"/>
    <col min="6" max="6" width="14.59765625" style="4" customWidth="1"/>
    <col min="7" max="7" width="9.765625E-2" style="5" hidden="1" customWidth="1"/>
    <col min="8" max="8" width="16.796875" style="5" hidden="1" customWidth="1"/>
    <col min="9" max="9" width="23.09765625" style="6" customWidth="1"/>
    <col min="10" max="256" width="8.19921875" style="5"/>
    <col min="257" max="257" width="7.69921875" style="5" customWidth="1"/>
    <col min="258" max="258" width="23" style="5" customWidth="1"/>
    <col min="259" max="259" width="14.69921875" style="5" customWidth="1"/>
    <col min="260" max="260" width="14.796875" style="5" customWidth="1"/>
    <col min="261" max="261" width="16.59765625" style="5" customWidth="1"/>
    <col min="262" max="262" width="14.59765625" style="5" customWidth="1"/>
    <col min="263" max="264" width="0" style="5" hidden="1" customWidth="1"/>
    <col min="265" max="265" width="9.3984375" style="5" customWidth="1"/>
    <col min="266" max="512" width="8.19921875" style="5"/>
    <col min="513" max="513" width="7.69921875" style="5" customWidth="1"/>
    <col min="514" max="514" width="23" style="5" customWidth="1"/>
    <col min="515" max="515" width="14.69921875" style="5" customWidth="1"/>
    <col min="516" max="516" width="14.796875" style="5" customWidth="1"/>
    <col min="517" max="517" width="16.59765625" style="5" customWidth="1"/>
    <col min="518" max="518" width="14.59765625" style="5" customWidth="1"/>
    <col min="519" max="520" width="0" style="5" hidden="1" customWidth="1"/>
    <col min="521" max="521" width="9.3984375" style="5" customWidth="1"/>
    <col min="522" max="768" width="8.19921875" style="5"/>
    <col min="769" max="769" width="7.69921875" style="5" customWidth="1"/>
    <col min="770" max="770" width="23" style="5" customWidth="1"/>
    <col min="771" max="771" width="14.69921875" style="5" customWidth="1"/>
    <col min="772" max="772" width="14.796875" style="5" customWidth="1"/>
    <col min="773" max="773" width="16.59765625" style="5" customWidth="1"/>
    <col min="774" max="774" width="14.59765625" style="5" customWidth="1"/>
    <col min="775" max="776" width="0" style="5" hidden="1" customWidth="1"/>
    <col min="777" max="777" width="9.3984375" style="5" customWidth="1"/>
    <col min="778" max="1024" width="8.19921875" style="5"/>
    <col min="1025" max="1025" width="7.69921875" style="5" customWidth="1"/>
    <col min="1026" max="1026" width="23" style="5" customWidth="1"/>
    <col min="1027" max="1027" width="14.69921875" style="5" customWidth="1"/>
    <col min="1028" max="1028" width="14.796875" style="5" customWidth="1"/>
    <col min="1029" max="1029" width="16.59765625" style="5" customWidth="1"/>
    <col min="1030" max="1030" width="14.59765625" style="5" customWidth="1"/>
    <col min="1031" max="1032" width="0" style="5" hidden="1" customWidth="1"/>
    <col min="1033" max="1033" width="9.3984375" style="5" customWidth="1"/>
    <col min="1034" max="1280" width="8.19921875" style="5"/>
    <col min="1281" max="1281" width="7.69921875" style="5" customWidth="1"/>
    <col min="1282" max="1282" width="23" style="5" customWidth="1"/>
    <col min="1283" max="1283" width="14.69921875" style="5" customWidth="1"/>
    <col min="1284" max="1284" width="14.796875" style="5" customWidth="1"/>
    <col min="1285" max="1285" width="16.59765625" style="5" customWidth="1"/>
    <col min="1286" max="1286" width="14.59765625" style="5" customWidth="1"/>
    <col min="1287" max="1288" width="0" style="5" hidden="1" customWidth="1"/>
    <col min="1289" max="1289" width="9.3984375" style="5" customWidth="1"/>
    <col min="1290" max="1536" width="8.19921875" style="5"/>
    <col min="1537" max="1537" width="7.69921875" style="5" customWidth="1"/>
    <col min="1538" max="1538" width="23" style="5" customWidth="1"/>
    <col min="1539" max="1539" width="14.69921875" style="5" customWidth="1"/>
    <col min="1540" max="1540" width="14.796875" style="5" customWidth="1"/>
    <col min="1541" max="1541" width="16.59765625" style="5" customWidth="1"/>
    <col min="1542" max="1542" width="14.59765625" style="5" customWidth="1"/>
    <col min="1543" max="1544" width="0" style="5" hidden="1" customWidth="1"/>
    <col min="1545" max="1545" width="9.3984375" style="5" customWidth="1"/>
    <col min="1546" max="1792" width="8.19921875" style="5"/>
    <col min="1793" max="1793" width="7.69921875" style="5" customWidth="1"/>
    <col min="1794" max="1794" width="23" style="5" customWidth="1"/>
    <col min="1795" max="1795" width="14.69921875" style="5" customWidth="1"/>
    <col min="1796" max="1796" width="14.796875" style="5" customWidth="1"/>
    <col min="1797" max="1797" width="16.59765625" style="5" customWidth="1"/>
    <col min="1798" max="1798" width="14.59765625" style="5" customWidth="1"/>
    <col min="1799" max="1800" width="0" style="5" hidden="1" customWidth="1"/>
    <col min="1801" max="1801" width="9.3984375" style="5" customWidth="1"/>
    <col min="1802" max="2048" width="8.19921875" style="5"/>
    <col min="2049" max="2049" width="7.69921875" style="5" customWidth="1"/>
    <col min="2050" max="2050" width="23" style="5" customWidth="1"/>
    <col min="2051" max="2051" width="14.69921875" style="5" customWidth="1"/>
    <col min="2052" max="2052" width="14.796875" style="5" customWidth="1"/>
    <col min="2053" max="2053" width="16.59765625" style="5" customWidth="1"/>
    <col min="2054" max="2054" width="14.59765625" style="5" customWidth="1"/>
    <col min="2055" max="2056" width="0" style="5" hidden="1" customWidth="1"/>
    <col min="2057" max="2057" width="9.3984375" style="5" customWidth="1"/>
    <col min="2058" max="2304" width="8.19921875" style="5"/>
    <col min="2305" max="2305" width="7.69921875" style="5" customWidth="1"/>
    <col min="2306" max="2306" width="23" style="5" customWidth="1"/>
    <col min="2307" max="2307" width="14.69921875" style="5" customWidth="1"/>
    <col min="2308" max="2308" width="14.796875" style="5" customWidth="1"/>
    <col min="2309" max="2309" width="16.59765625" style="5" customWidth="1"/>
    <col min="2310" max="2310" width="14.59765625" style="5" customWidth="1"/>
    <col min="2311" max="2312" width="0" style="5" hidden="1" customWidth="1"/>
    <col min="2313" max="2313" width="9.3984375" style="5" customWidth="1"/>
    <col min="2314" max="2560" width="8.19921875" style="5"/>
    <col min="2561" max="2561" width="7.69921875" style="5" customWidth="1"/>
    <col min="2562" max="2562" width="23" style="5" customWidth="1"/>
    <col min="2563" max="2563" width="14.69921875" style="5" customWidth="1"/>
    <col min="2564" max="2564" width="14.796875" style="5" customWidth="1"/>
    <col min="2565" max="2565" width="16.59765625" style="5" customWidth="1"/>
    <col min="2566" max="2566" width="14.59765625" style="5" customWidth="1"/>
    <col min="2567" max="2568" width="0" style="5" hidden="1" customWidth="1"/>
    <col min="2569" max="2569" width="9.3984375" style="5" customWidth="1"/>
    <col min="2570" max="2816" width="8.19921875" style="5"/>
    <col min="2817" max="2817" width="7.69921875" style="5" customWidth="1"/>
    <col min="2818" max="2818" width="23" style="5" customWidth="1"/>
    <col min="2819" max="2819" width="14.69921875" style="5" customWidth="1"/>
    <col min="2820" max="2820" width="14.796875" style="5" customWidth="1"/>
    <col min="2821" max="2821" width="16.59765625" style="5" customWidth="1"/>
    <col min="2822" max="2822" width="14.59765625" style="5" customWidth="1"/>
    <col min="2823" max="2824" width="0" style="5" hidden="1" customWidth="1"/>
    <col min="2825" max="2825" width="9.3984375" style="5" customWidth="1"/>
    <col min="2826" max="3072" width="8.19921875" style="5"/>
    <col min="3073" max="3073" width="7.69921875" style="5" customWidth="1"/>
    <col min="3074" max="3074" width="23" style="5" customWidth="1"/>
    <col min="3075" max="3075" width="14.69921875" style="5" customWidth="1"/>
    <col min="3076" max="3076" width="14.796875" style="5" customWidth="1"/>
    <col min="3077" max="3077" width="16.59765625" style="5" customWidth="1"/>
    <col min="3078" max="3078" width="14.59765625" style="5" customWidth="1"/>
    <col min="3079" max="3080" width="0" style="5" hidden="1" customWidth="1"/>
    <col min="3081" max="3081" width="9.3984375" style="5" customWidth="1"/>
    <col min="3082" max="3328" width="8.19921875" style="5"/>
    <col min="3329" max="3329" width="7.69921875" style="5" customWidth="1"/>
    <col min="3330" max="3330" width="23" style="5" customWidth="1"/>
    <col min="3331" max="3331" width="14.69921875" style="5" customWidth="1"/>
    <col min="3332" max="3332" width="14.796875" style="5" customWidth="1"/>
    <col min="3333" max="3333" width="16.59765625" style="5" customWidth="1"/>
    <col min="3334" max="3334" width="14.59765625" style="5" customWidth="1"/>
    <col min="3335" max="3336" width="0" style="5" hidden="1" customWidth="1"/>
    <col min="3337" max="3337" width="9.3984375" style="5" customWidth="1"/>
    <col min="3338" max="3584" width="8.19921875" style="5"/>
    <col min="3585" max="3585" width="7.69921875" style="5" customWidth="1"/>
    <col min="3586" max="3586" width="23" style="5" customWidth="1"/>
    <col min="3587" max="3587" width="14.69921875" style="5" customWidth="1"/>
    <col min="3588" max="3588" width="14.796875" style="5" customWidth="1"/>
    <col min="3589" max="3589" width="16.59765625" style="5" customWidth="1"/>
    <col min="3590" max="3590" width="14.59765625" style="5" customWidth="1"/>
    <col min="3591" max="3592" width="0" style="5" hidden="1" customWidth="1"/>
    <col min="3593" max="3593" width="9.3984375" style="5" customWidth="1"/>
    <col min="3594" max="3840" width="8.19921875" style="5"/>
    <col min="3841" max="3841" width="7.69921875" style="5" customWidth="1"/>
    <col min="3842" max="3842" width="23" style="5" customWidth="1"/>
    <col min="3843" max="3843" width="14.69921875" style="5" customWidth="1"/>
    <col min="3844" max="3844" width="14.796875" style="5" customWidth="1"/>
    <col min="3845" max="3845" width="16.59765625" style="5" customWidth="1"/>
    <col min="3846" max="3846" width="14.59765625" style="5" customWidth="1"/>
    <col min="3847" max="3848" width="0" style="5" hidden="1" customWidth="1"/>
    <col min="3849" max="3849" width="9.3984375" style="5" customWidth="1"/>
    <col min="3850" max="4096" width="8.19921875" style="5"/>
    <col min="4097" max="4097" width="7.69921875" style="5" customWidth="1"/>
    <col min="4098" max="4098" width="23" style="5" customWidth="1"/>
    <col min="4099" max="4099" width="14.69921875" style="5" customWidth="1"/>
    <col min="4100" max="4100" width="14.796875" style="5" customWidth="1"/>
    <col min="4101" max="4101" width="16.59765625" style="5" customWidth="1"/>
    <col min="4102" max="4102" width="14.59765625" style="5" customWidth="1"/>
    <col min="4103" max="4104" width="0" style="5" hidden="1" customWidth="1"/>
    <col min="4105" max="4105" width="9.3984375" style="5" customWidth="1"/>
    <col min="4106" max="4352" width="8.19921875" style="5"/>
    <col min="4353" max="4353" width="7.69921875" style="5" customWidth="1"/>
    <col min="4354" max="4354" width="23" style="5" customWidth="1"/>
    <col min="4355" max="4355" width="14.69921875" style="5" customWidth="1"/>
    <col min="4356" max="4356" width="14.796875" style="5" customWidth="1"/>
    <col min="4357" max="4357" width="16.59765625" style="5" customWidth="1"/>
    <col min="4358" max="4358" width="14.59765625" style="5" customWidth="1"/>
    <col min="4359" max="4360" width="0" style="5" hidden="1" customWidth="1"/>
    <col min="4361" max="4361" width="9.3984375" style="5" customWidth="1"/>
    <col min="4362" max="4608" width="8.19921875" style="5"/>
    <col min="4609" max="4609" width="7.69921875" style="5" customWidth="1"/>
    <col min="4610" max="4610" width="23" style="5" customWidth="1"/>
    <col min="4611" max="4611" width="14.69921875" style="5" customWidth="1"/>
    <col min="4612" max="4612" width="14.796875" style="5" customWidth="1"/>
    <col min="4613" max="4613" width="16.59765625" style="5" customWidth="1"/>
    <col min="4614" max="4614" width="14.59765625" style="5" customWidth="1"/>
    <col min="4615" max="4616" width="0" style="5" hidden="1" customWidth="1"/>
    <col min="4617" max="4617" width="9.3984375" style="5" customWidth="1"/>
    <col min="4618" max="4864" width="8.19921875" style="5"/>
    <col min="4865" max="4865" width="7.69921875" style="5" customWidth="1"/>
    <col min="4866" max="4866" width="23" style="5" customWidth="1"/>
    <col min="4867" max="4867" width="14.69921875" style="5" customWidth="1"/>
    <col min="4868" max="4868" width="14.796875" style="5" customWidth="1"/>
    <col min="4869" max="4869" width="16.59765625" style="5" customWidth="1"/>
    <col min="4870" max="4870" width="14.59765625" style="5" customWidth="1"/>
    <col min="4871" max="4872" width="0" style="5" hidden="1" customWidth="1"/>
    <col min="4873" max="4873" width="9.3984375" style="5" customWidth="1"/>
    <col min="4874" max="5120" width="8.19921875" style="5"/>
    <col min="5121" max="5121" width="7.69921875" style="5" customWidth="1"/>
    <col min="5122" max="5122" width="23" style="5" customWidth="1"/>
    <col min="5123" max="5123" width="14.69921875" style="5" customWidth="1"/>
    <col min="5124" max="5124" width="14.796875" style="5" customWidth="1"/>
    <col min="5125" max="5125" width="16.59765625" style="5" customWidth="1"/>
    <col min="5126" max="5126" width="14.59765625" style="5" customWidth="1"/>
    <col min="5127" max="5128" width="0" style="5" hidden="1" customWidth="1"/>
    <col min="5129" max="5129" width="9.3984375" style="5" customWidth="1"/>
    <col min="5130" max="5376" width="8.19921875" style="5"/>
    <col min="5377" max="5377" width="7.69921875" style="5" customWidth="1"/>
    <col min="5378" max="5378" width="23" style="5" customWidth="1"/>
    <col min="5379" max="5379" width="14.69921875" style="5" customWidth="1"/>
    <col min="5380" max="5380" width="14.796875" style="5" customWidth="1"/>
    <col min="5381" max="5381" width="16.59765625" style="5" customWidth="1"/>
    <col min="5382" max="5382" width="14.59765625" style="5" customWidth="1"/>
    <col min="5383" max="5384" width="0" style="5" hidden="1" customWidth="1"/>
    <col min="5385" max="5385" width="9.3984375" style="5" customWidth="1"/>
    <col min="5386" max="5632" width="8.19921875" style="5"/>
    <col min="5633" max="5633" width="7.69921875" style="5" customWidth="1"/>
    <col min="5634" max="5634" width="23" style="5" customWidth="1"/>
    <col min="5635" max="5635" width="14.69921875" style="5" customWidth="1"/>
    <col min="5636" max="5636" width="14.796875" style="5" customWidth="1"/>
    <col min="5637" max="5637" width="16.59765625" style="5" customWidth="1"/>
    <col min="5638" max="5638" width="14.59765625" style="5" customWidth="1"/>
    <col min="5639" max="5640" width="0" style="5" hidden="1" customWidth="1"/>
    <col min="5641" max="5641" width="9.3984375" style="5" customWidth="1"/>
    <col min="5642" max="5888" width="8.19921875" style="5"/>
    <col min="5889" max="5889" width="7.69921875" style="5" customWidth="1"/>
    <col min="5890" max="5890" width="23" style="5" customWidth="1"/>
    <col min="5891" max="5891" width="14.69921875" style="5" customWidth="1"/>
    <col min="5892" max="5892" width="14.796875" style="5" customWidth="1"/>
    <col min="5893" max="5893" width="16.59765625" style="5" customWidth="1"/>
    <col min="5894" max="5894" width="14.59765625" style="5" customWidth="1"/>
    <col min="5895" max="5896" width="0" style="5" hidden="1" customWidth="1"/>
    <col min="5897" max="5897" width="9.3984375" style="5" customWidth="1"/>
    <col min="5898" max="6144" width="8.19921875" style="5"/>
    <col min="6145" max="6145" width="7.69921875" style="5" customWidth="1"/>
    <col min="6146" max="6146" width="23" style="5" customWidth="1"/>
    <col min="6147" max="6147" width="14.69921875" style="5" customWidth="1"/>
    <col min="6148" max="6148" width="14.796875" style="5" customWidth="1"/>
    <col min="6149" max="6149" width="16.59765625" style="5" customWidth="1"/>
    <col min="6150" max="6150" width="14.59765625" style="5" customWidth="1"/>
    <col min="6151" max="6152" width="0" style="5" hidden="1" customWidth="1"/>
    <col min="6153" max="6153" width="9.3984375" style="5" customWidth="1"/>
    <col min="6154" max="6400" width="8.19921875" style="5"/>
    <col min="6401" max="6401" width="7.69921875" style="5" customWidth="1"/>
    <col min="6402" max="6402" width="23" style="5" customWidth="1"/>
    <col min="6403" max="6403" width="14.69921875" style="5" customWidth="1"/>
    <col min="6404" max="6404" width="14.796875" style="5" customWidth="1"/>
    <col min="6405" max="6405" width="16.59765625" style="5" customWidth="1"/>
    <col min="6406" max="6406" width="14.59765625" style="5" customWidth="1"/>
    <col min="6407" max="6408" width="0" style="5" hidden="1" customWidth="1"/>
    <col min="6409" max="6409" width="9.3984375" style="5" customWidth="1"/>
    <col min="6410" max="6656" width="8.19921875" style="5"/>
    <col min="6657" max="6657" width="7.69921875" style="5" customWidth="1"/>
    <col min="6658" max="6658" width="23" style="5" customWidth="1"/>
    <col min="6659" max="6659" width="14.69921875" style="5" customWidth="1"/>
    <col min="6660" max="6660" width="14.796875" style="5" customWidth="1"/>
    <col min="6661" max="6661" width="16.59765625" style="5" customWidth="1"/>
    <col min="6662" max="6662" width="14.59765625" style="5" customWidth="1"/>
    <col min="6663" max="6664" width="0" style="5" hidden="1" customWidth="1"/>
    <col min="6665" max="6665" width="9.3984375" style="5" customWidth="1"/>
    <col min="6666" max="6912" width="8.19921875" style="5"/>
    <col min="6913" max="6913" width="7.69921875" style="5" customWidth="1"/>
    <col min="6914" max="6914" width="23" style="5" customWidth="1"/>
    <col min="6915" max="6915" width="14.69921875" style="5" customWidth="1"/>
    <col min="6916" max="6916" width="14.796875" style="5" customWidth="1"/>
    <col min="6917" max="6917" width="16.59765625" style="5" customWidth="1"/>
    <col min="6918" max="6918" width="14.59765625" style="5" customWidth="1"/>
    <col min="6919" max="6920" width="0" style="5" hidden="1" customWidth="1"/>
    <col min="6921" max="6921" width="9.3984375" style="5" customWidth="1"/>
    <col min="6922" max="7168" width="8.19921875" style="5"/>
    <col min="7169" max="7169" width="7.69921875" style="5" customWidth="1"/>
    <col min="7170" max="7170" width="23" style="5" customWidth="1"/>
    <col min="7171" max="7171" width="14.69921875" style="5" customWidth="1"/>
    <col min="7172" max="7172" width="14.796875" style="5" customWidth="1"/>
    <col min="7173" max="7173" width="16.59765625" style="5" customWidth="1"/>
    <col min="7174" max="7174" width="14.59765625" style="5" customWidth="1"/>
    <col min="7175" max="7176" width="0" style="5" hidden="1" customWidth="1"/>
    <col min="7177" max="7177" width="9.3984375" style="5" customWidth="1"/>
    <col min="7178" max="7424" width="8.19921875" style="5"/>
    <col min="7425" max="7425" width="7.69921875" style="5" customWidth="1"/>
    <col min="7426" max="7426" width="23" style="5" customWidth="1"/>
    <col min="7427" max="7427" width="14.69921875" style="5" customWidth="1"/>
    <col min="7428" max="7428" width="14.796875" style="5" customWidth="1"/>
    <col min="7429" max="7429" width="16.59765625" style="5" customWidth="1"/>
    <col min="7430" max="7430" width="14.59765625" style="5" customWidth="1"/>
    <col min="7431" max="7432" width="0" style="5" hidden="1" customWidth="1"/>
    <col min="7433" max="7433" width="9.3984375" style="5" customWidth="1"/>
    <col min="7434" max="7680" width="8.19921875" style="5"/>
    <col min="7681" max="7681" width="7.69921875" style="5" customWidth="1"/>
    <col min="7682" max="7682" width="23" style="5" customWidth="1"/>
    <col min="7683" max="7683" width="14.69921875" style="5" customWidth="1"/>
    <col min="7684" max="7684" width="14.796875" style="5" customWidth="1"/>
    <col min="7685" max="7685" width="16.59765625" style="5" customWidth="1"/>
    <col min="7686" max="7686" width="14.59765625" style="5" customWidth="1"/>
    <col min="7687" max="7688" width="0" style="5" hidden="1" customWidth="1"/>
    <col min="7689" max="7689" width="9.3984375" style="5" customWidth="1"/>
    <col min="7690" max="7936" width="8.19921875" style="5"/>
    <col min="7937" max="7937" width="7.69921875" style="5" customWidth="1"/>
    <col min="7938" max="7938" width="23" style="5" customWidth="1"/>
    <col min="7939" max="7939" width="14.69921875" style="5" customWidth="1"/>
    <col min="7940" max="7940" width="14.796875" style="5" customWidth="1"/>
    <col min="7941" max="7941" width="16.59765625" style="5" customWidth="1"/>
    <col min="7942" max="7942" width="14.59765625" style="5" customWidth="1"/>
    <col min="7943" max="7944" width="0" style="5" hidden="1" customWidth="1"/>
    <col min="7945" max="7945" width="9.3984375" style="5" customWidth="1"/>
    <col min="7946" max="8192" width="8.19921875" style="5"/>
    <col min="8193" max="8193" width="7.69921875" style="5" customWidth="1"/>
    <col min="8194" max="8194" width="23" style="5" customWidth="1"/>
    <col min="8195" max="8195" width="14.69921875" style="5" customWidth="1"/>
    <col min="8196" max="8196" width="14.796875" style="5" customWidth="1"/>
    <col min="8197" max="8197" width="16.59765625" style="5" customWidth="1"/>
    <col min="8198" max="8198" width="14.59765625" style="5" customWidth="1"/>
    <col min="8199" max="8200" width="0" style="5" hidden="1" customWidth="1"/>
    <col min="8201" max="8201" width="9.3984375" style="5" customWidth="1"/>
    <col min="8202" max="8448" width="8.19921875" style="5"/>
    <col min="8449" max="8449" width="7.69921875" style="5" customWidth="1"/>
    <col min="8450" max="8450" width="23" style="5" customWidth="1"/>
    <col min="8451" max="8451" width="14.69921875" style="5" customWidth="1"/>
    <col min="8452" max="8452" width="14.796875" style="5" customWidth="1"/>
    <col min="8453" max="8453" width="16.59765625" style="5" customWidth="1"/>
    <col min="8454" max="8454" width="14.59765625" style="5" customWidth="1"/>
    <col min="8455" max="8456" width="0" style="5" hidden="1" customWidth="1"/>
    <col min="8457" max="8457" width="9.3984375" style="5" customWidth="1"/>
    <col min="8458" max="8704" width="8.19921875" style="5"/>
    <col min="8705" max="8705" width="7.69921875" style="5" customWidth="1"/>
    <col min="8706" max="8706" width="23" style="5" customWidth="1"/>
    <col min="8707" max="8707" width="14.69921875" style="5" customWidth="1"/>
    <col min="8708" max="8708" width="14.796875" style="5" customWidth="1"/>
    <col min="8709" max="8709" width="16.59765625" style="5" customWidth="1"/>
    <col min="8710" max="8710" width="14.59765625" style="5" customWidth="1"/>
    <col min="8711" max="8712" width="0" style="5" hidden="1" customWidth="1"/>
    <col min="8713" max="8713" width="9.3984375" style="5" customWidth="1"/>
    <col min="8714" max="8960" width="8.19921875" style="5"/>
    <col min="8961" max="8961" width="7.69921875" style="5" customWidth="1"/>
    <col min="8962" max="8962" width="23" style="5" customWidth="1"/>
    <col min="8963" max="8963" width="14.69921875" style="5" customWidth="1"/>
    <col min="8964" max="8964" width="14.796875" style="5" customWidth="1"/>
    <col min="8965" max="8965" width="16.59765625" style="5" customWidth="1"/>
    <col min="8966" max="8966" width="14.59765625" style="5" customWidth="1"/>
    <col min="8967" max="8968" width="0" style="5" hidden="1" customWidth="1"/>
    <col min="8969" max="8969" width="9.3984375" style="5" customWidth="1"/>
    <col min="8970" max="9216" width="8.19921875" style="5"/>
    <col min="9217" max="9217" width="7.69921875" style="5" customWidth="1"/>
    <col min="9218" max="9218" width="23" style="5" customWidth="1"/>
    <col min="9219" max="9219" width="14.69921875" style="5" customWidth="1"/>
    <col min="9220" max="9220" width="14.796875" style="5" customWidth="1"/>
    <col min="9221" max="9221" width="16.59765625" style="5" customWidth="1"/>
    <col min="9222" max="9222" width="14.59765625" style="5" customWidth="1"/>
    <col min="9223" max="9224" width="0" style="5" hidden="1" customWidth="1"/>
    <col min="9225" max="9225" width="9.3984375" style="5" customWidth="1"/>
    <col min="9226" max="9472" width="8.19921875" style="5"/>
    <col min="9473" max="9473" width="7.69921875" style="5" customWidth="1"/>
    <col min="9474" max="9474" width="23" style="5" customWidth="1"/>
    <col min="9475" max="9475" width="14.69921875" style="5" customWidth="1"/>
    <col min="9476" max="9476" width="14.796875" style="5" customWidth="1"/>
    <col min="9477" max="9477" width="16.59765625" style="5" customWidth="1"/>
    <col min="9478" max="9478" width="14.59765625" style="5" customWidth="1"/>
    <col min="9479" max="9480" width="0" style="5" hidden="1" customWidth="1"/>
    <col min="9481" max="9481" width="9.3984375" style="5" customWidth="1"/>
    <col min="9482" max="9728" width="8.19921875" style="5"/>
    <col min="9729" max="9729" width="7.69921875" style="5" customWidth="1"/>
    <col min="9730" max="9730" width="23" style="5" customWidth="1"/>
    <col min="9731" max="9731" width="14.69921875" style="5" customWidth="1"/>
    <col min="9732" max="9732" width="14.796875" style="5" customWidth="1"/>
    <col min="9733" max="9733" width="16.59765625" style="5" customWidth="1"/>
    <col min="9734" max="9734" width="14.59765625" style="5" customWidth="1"/>
    <col min="9735" max="9736" width="0" style="5" hidden="1" customWidth="1"/>
    <col min="9737" max="9737" width="9.3984375" style="5" customWidth="1"/>
    <col min="9738" max="9984" width="8.19921875" style="5"/>
    <col min="9985" max="9985" width="7.69921875" style="5" customWidth="1"/>
    <col min="9986" max="9986" width="23" style="5" customWidth="1"/>
    <col min="9987" max="9987" width="14.69921875" style="5" customWidth="1"/>
    <col min="9988" max="9988" width="14.796875" style="5" customWidth="1"/>
    <col min="9989" max="9989" width="16.59765625" style="5" customWidth="1"/>
    <col min="9990" max="9990" width="14.59765625" style="5" customWidth="1"/>
    <col min="9991" max="9992" width="0" style="5" hidden="1" customWidth="1"/>
    <col min="9993" max="9993" width="9.3984375" style="5" customWidth="1"/>
    <col min="9994" max="10240" width="8.19921875" style="5"/>
    <col min="10241" max="10241" width="7.69921875" style="5" customWidth="1"/>
    <col min="10242" max="10242" width="23" style="5" customWidth="1"/>
    <col min="10243" max="10243" width="14.69921875" style="5" customWidth="1"/>
    <col min="10244" max="10244" width="14.796875" style="5" customWidth="1"/>
    <col min="10245" max="10245" width="16.59765625" style="5" customWidth="1"/>
    <col min="10246" max="10246" width="14.59765625" style="5" customWidth="1"/>
    <col min="10247" max="10248" width="0" style="5" hidden="1" customWidth="1"/>
    <col min="10249" max="10249" width="9.3984375" style="5" customWidth="1"/>
    <col min="10250" max="10496" width="8.19921875" style="5"/>
    <col min="10497" max="10497" width="7.69921875" style="5" customWidth="1"/>
    <col min="10498" max="10498" width="23" style="5" customWidth="1"/>
    <col min="10499" max="10499" width="14.69921875" style="5" customWidth="1"/>
    <col min="10500" max="10500" width="14.796875" style="5" customWidth="1"/>
    <col min="10501" max="10501" width="16.59765625" style="5" customWidth="1"/>
    <col min="10502" max="10502" width="14.59765625" style="5" customWidth="1"/>
    <col min="10503" max="10504" width="0" style="5" hidden="1" customWidth="1"/>
    <col min="10505" max="10505" width="9.3984375" style="5" customWidth="1"/>
    <col min="10506" max="10752" width="8.19921875" style="5"/>
    <col min="10753" max="10753" width="7.69921875" style="5" customWidth="1"/>
    <col min="10754" max="10754" width="23" style="5" customWidth="1"/>
    <col min="10755" max="10755" width="14.69921875" style="5" customWidth="1"/>
    <col min="10756" max="10756" width="14.796875" style="5" customWidth="1"/>
    <col min="10757" max="10757" width="16.59765625" style="5" customWidth="1"/>
    <col min="10758" max="10758" width="14.59765625" style="5" customWidth="1"/>
    <col min="10759" max="10760" width="0" style="5" hidden="1" customWidth="1"/>
    <col min="10761" max="10761" width="9.3984375" style="5" customWidth="1"/>
    <col min="10762" max="11008" width="8.19921875" style="5"/>
    <col min="11009" max="11009" width="7.69921875" style="5" customWidth="1"/>
    <col min="11010" max="11010" width="23" style="5" customWidth="1"/>
    <col min="11011" max="11011" width="14.69921875" style="5" customWidth="1"/>
    <col min="11012" max="11012" width="14.796875" style="5" customWidth="1"/>
    <col min="11013" max="11013" width="16.59765625" style="5" customWidth="1"/>
    <col min="11014" max="11014" width="14.59765625" style="5" customWidth="1"/>
    <col min="11015" max="11016" width="0" style="5" hidden="1" customWidth="1"/>
    <col min="11017" max="11017" width="9.3984375" style="5" customWidth="1"/>
    <col min="11018" max="11264" width="8.19921875" style="5"/>
    <col min="11265" max="11265" width="7.69921875" style="5" customWidth="1"/>
    <col min="11266" max="11266" width="23" style="5" customWidth="1"/>
    <col min="11267" max="11267" width="14.69921875" style="5" customWidth="1"/>
    <col min="11268" max="11268" width="14.796875" style="5" customWidth="1"/>
    <col min="11269" max="11269" width="16.59765625" style="5" customWidth="1"/>
    <col min="11270" max="11270" width="14.59765625" style="5" customWidth="1"/>
    <col min="11271" max="11272" width="0" style="5" hidden="1" customWidth="1"/>
    <col min="11273" max="11273" width="9.3984375" style="5" customWidth="1"/>
    <col min="11274" max="11520" width="8.19921875" style="5"/>
    <col min="11521" max="11521" width="7.69921875" style="5" customWidth="1"/>
    <col min="11522" max="11522" width="23" style="5" customWidth="1"/>
    <col min="11523" max="11523" width="14.69921875" style="5" customWidth="1"/>
    <col min="11524" max="11524" width="14.796875" style="5" customWidth="1"/>
    <col min="11525" max="11525" width="16.59765625" style="5" customWidth="1"/>
    <col min="11526" max="11526" width="14.59765625" style="5" customWidth="1"/>
    <col min="11527" max="11528" width="0" style="5" hidden="1" customWidth="1"/>
    <col min="11529" max="11529" width="9.3984375" style="5" customWidth="1"/>
    <col min="11530" max="11776" width="8.19921875" style="5"/>
    <col min="11777" max="11777" width="7.69921875" style="5" customWidth="1"/>
    <col min="11778" max="11778" width="23" style="5" customWidth="1"/>
    <col min="11779" max="11779" width="14.69921875" style="5" customWidth="1"/>
    <col min="11780" max="11780" width="14.796875" style="5" customWidth="1"/>
    <col min="11781" max="11781" width="16.59765625" style="5" customWidth="1"/>
    <col min="11782" max="11782" width="14.59765625" style="5" customWidth="1"/>
    <col min="11783" max="11784" width="0" style="5" hidden="1" customWidth="1"/>
    <col min="11785" max="11785" width="9.3984375" style="5" customWidth="1"/>
    <col min="11786" max="12032" width="8.19921875" style="5"/>
    <col min="12033" max="12033" width="7.69921875" style="5" customWidth="1"/>
    <col min="12034" max="12034" width="23" style="5" customWidth="1"/>
    <col min="12035" max="12035" width="14.69921875" style="5" customWidth="1"/>
    <col min="12036" max="12036" width="14.796875" style="5" customWidth="1"/>
    <col min="12037" max="12037" width="16.59765625" style="5" customWidth="1"/>
    <col min="12038" max="12038" width="14.59765625" style="5" customWidth="1"/>
    <col min="12039" max="12040" width="0" style="5" hidden="1" customWidth="1"/>
    <col min="12041" max="12041" width="9.3984375" style="5" customWidth="1"/>
    <col min="12042" max="12288" width="8.19921875" style="5"/>
    <col min="12289" max="12289" width="7.69921875" style="5" customWidth="1"/>
    <col min="12290" max="12290" width="23" style="5" customWidth="1"/>
    <col min="12291" max="12291" width="14.69921875" style="5" customWidth="1"/>
    <col min="12292" max="12292" width="14.796875" style="5" customWidth="1"/>
    <col min="12293" max="12293" width="16.59765625" style="5" customWidth="1"/>
    <col min="12294" max="12294" width="14.59765625" style="5" customWidth="1"/>
    <col min="12295" max="12296" width="0" style="5" hidden="1" customWidth="1"/>
    <col min="12297" max="12297" width="9.3984375" style="5" customWidth="1"/>
    <col min="12298" max="12544" width="8.19921875" style="5"/>
    <col min="12545" max="12545" width="7.69921875" style="5" customWidth="1"/>
    <col min="12546" max="12546" width="23" style="5" customWidth="1"/>
    <col min="12547" max="12547" width="14.69921875" style="5" customWidth="1"/>
    <col min="12548" max="12548" width="14.796875" style="5" customWidth="1"/>
    <col min="12549" max="12549" width="16.59765625" style="5" customWidth="1"/>
    <col min="12550" max="12550" width="14.59765625" style="5" customWidth="1"/>
    <col min="12551" max="12552" width="0" style="5" hidden="1" customWidth="1"/>
    <col min="12553" max="12553" width="9.3984375" style="5" customWidth="1"/>
    <col min="12554" max="12800" width="8.19921875" style="5"/>
    <col min="12801" max="12801" width="7.69921875" style="5" customWidth="1"/>
    <col min="12802" max="12802" width="23" style="5" customWidth="1"/>
    <col min="12803" max="12803" width="14.69921875" style="5" customWidth="1"/>
    <col min="12804" max="12804" width="14.796875" style="5" customWidth="1"/>
    <col min="12805" max="12805" width="16.59765625" style="5" customWidth="1"/>
    <col min="12806" max="12806" width="14.59765625" style="5" customWidth="1"/>
    <col min="12807" max="12808" width="0" style="5" hidden="1" customWidth="1"/>
    <col min="12809" max="12809" width="9.3984375" style="5" customWidth="1"/>
    <col min="12810" max="13056" width="8.19921875" style="5"/>
    <col min="13057" max="13057" width="7.69921875" style="5" customWidth="1"/>
    <col min="13058" max="13058" width="23" style="5" customWidth="1"/>
    <col min="13059" max="13059" width="14.69921875" style="5" customWidth="1"/>
    <col min="13060" max="13060" width="14.796875" style="5" customWidth="1"/>
    <col min="13061" max="13061" width="16.59765625" style="5" customWidth="1"/>
    <col min="13062" max="13062" width="14.59765625" style="5" customWidth="1"/>
    <col min="13063" max="13064" width="0" style="5" hidden="1" customWidth="1"/>
    <col min="13065" max="13065" width="9.3984375" style="5" customWidth="1"/>
    <col min="13066" max="13312" width="8.19921875" style="5"/>
    <col min="13313" max="13313" width="7.69921875" style="5" customWidth="1"/>
    <col min="13314" max="13314" width="23" style="5" customWidth="1"/>
    <col min="13315" max="13315" width="14.69921875" style="5" customWidth="1"/>
    <col min="13316" max="13316" width="14.796875" style="5" customWidth="1"/>
    <col min="13317" max="13317" width="16.59765625" style="5" customWidth="1"/>
    <col min="13318" max="13318" width="14.59765625" style="5" customWidth="1"/>
    <col min="13319" max="13320" width="0" style="5" hidden="1" customWidth="1"/>
    <col min="13321" max="13321" width="9.3984375" style="5" customWidth="1"/>
    <col min="13322" max="13568" width="8.19921875" style="5"/>
    <col min="13569" max="13569" width="7.69921875" style="5" customWidth="1"/>
    <col min="13570" max="13570" width="23" style="5" customWidth="1"/>
    <col min="13571" max="13571" width="14.69921875" style="5" customWidth="1"/>
    <col min="13572" max="13572" width="14.796875" style="5" customWidth="1"/>
    <col min="13573" max="13573" width="16.59765625" style="5" customWidth="1"/>
    <col min="13574" max="13574" width="14.59765625" style="5" customWidth="1"/>
    <col min="13575" max="13576" width="0" style="5" hidden="1" customWidth="1"/>
    <col min="13577" max="13577" width="9.3984375" style="5" customWidth="1"/>
    <col min="13578" max="13824" width="8.19921875" style="5"/>
    <col min="13825" max="13825" width="7.69921875" style="5" customWidth="1"/>
    <col min="13826" max="13826" width="23" style="5" customWidth="1"/>
    <col min="13827" max="13827" width="14.69921875" style="5" customWidth="1"/>
    <col min="13828" max="13828" width="14.796875" style="5" customWidth="1"/>
    <col min="13829" max="13829" width="16.59765625" style="5" customWidth="1"/>
    <col min="13830" max="13830" width="14.59765625" style="5" customWidth="1"/>
    <col min="13831" max="13832" width="0" style="5" hidden="1" customWidth="1"/>
    <col min="13833" max="13833" width="9.3984375" style="5" customWidth="1"/>
    <col min="13834" max="14080" width="8.19921875" style="5"/>
    <col min="14081" max="14081" width="7.69921875" style="5" customWidth="1"/>
    <col min="14082" max="14082" width="23" style="5" customWidth="1"/>
    <col min="14083" max="14083" width="14.69921875" style="5" customWidth="1"/>
    <col min="14084" max="14084" width="14.796875" style="5" customWidth="1"/>
    <col min="14085" max="14085" width="16.59765625" style="5" customWidth="1"/>
    <col min="14086" max="14086" width="14.59765625" style="5" customWidth="1"/>
    <col min="14087" max="14088" width="0" style="5" hidden="1" customWidth="1"/>
    <col min="14089" max="14089" width="9.3984375" style="5" customWidth="1"/>
    <col min="14090" max="14336" width="8.19921875" style="5"/>
    <col min="14337" max="14337" width="7.69921875" style="5" customWidth="1"/>
    <col min="14338" max="14338" width="23" style="5" customWidth="1"/>
    <col min="14339" max="14339" width="14.69921875" style="5" customWidth="1"/>
    <col min="14340" max="14340" width="14.796875" style="5" customWidth="1"/>
    <col min="14341" max="14341" width="16.59765625" style="5" customWidth="1"/>
    <col min="14342" max="14342" width="14.59765625" style="5" customWidth="1"/>
    <col min="14343" max="14344" width="0" style="5" hidden="1" customWidth="1"/>
    <col min="14345" max="14345" width="9.3984375" style="5" customWidth="1"/>
    <col min="14346" max="14592" width="8.19921875" style="5"/>
    <col min="14593" max="14593" width="7.69921875" style="5" customWidth="1"/>
    <col min="14594" max="14594" width="23" style="5" customWidth="1"/>
    <col min="14595" max="14595" width="14.69921875" style="5" customWidth="1"/>
    <col min="14596" max="14596" width="14.796875" style="5" customWidth="1"/>
    <col min="14597" max="14597" width="16.59765625" style="5" customWidth="1"/>
    <col min="14598" max="14598" width="14.59765625" style="5" customWidth="1"/>
    <col min="14599" max="14600" width="0" style="5" hidden="1" customWidth="1"/>
    <col min="14601" max="14601" width="9.3984375" style="5" customWidth="1"/>
    <col min="14602" max="14848" width="8.19921875" style="5"/>
    <col min="14849" max="14849" width="7.69921875" style="5" customWidth="1"/>
    <col min="14850" max="14850" width="23" style="5" customWidth="1"/>
    <col min="14851" max="14851" width="14.69921875" style="5" customWidth="1"/>
    <col min="14852" max="14852" width="14.796875" style="5" customWidth="1"/>
    <col min="14853" max="14853" width="16.59765625" style="5" customWidth="1"/>
    <col min="14854" max="14854" width="14.59765625" style="5" customWidth="1"/>
    <col min="14855" max="14856" width="0" style="5" hidden="1" customWidth="1"/>
    <col min="14857" max="14857" width="9.3984375" style="5" customWidth="1"/>
    <col min="14858" max="15104" width="8.19921875" style="5"/>
    <col min="15105" max="15105" width="7.69921875" style="5" customWidth="1"/>
    <col min="15106" max="15106" width="23" style="5" customWidth="1"/>
    <col min="15107" max="15107" width="14.69921875" style="5" customWidth="1"/>
    <col min="15108" max="15108" width="14.796875" style="5" customWidth="1"/>
    <col min="15109" max="15109" width="16.59765625" style="5" customWidth="1"/>
    <col min="15110" max="15110" width="14.59765625" style="5" customWidth="1"/>
    <col min="15111" max="15112" width="0" style="5" hidden="1" customWidth="1"/>
    <col min="15113" max="15113" width="9.3984375" style="5" customWidth="1"/>
    <col min="15114" max="15360" width="8.19921875" style="5"/>
    <col min="15361" max="15361" width="7.69921875" style="5" customWidth="1"/>
    <col min="15362" max="15362" width="23" style="5" customWidth="1"/>
    <col min="15363" max="15363" width="14.69921875" style="5" customWidth="1"/>
    <col min="15364" max="15364" width="14.796875" style="5" customWidth="1"/>
    <col min="15365" max="15365" width="16.59765625" style="5" customWidth="1"/>
    <col min="15366" max="15366" width="14.59765625" style="5" customWidth="1"/>
    <col min="15367" max="15368" width="0" style="5" hidden="1" customWidth="1"/>
    <col min="15369" max="15369" width="9.3984375" style="5" customWidth="1"/>
    <col min="15370" max="15616" width="8.19921875" style="5"/>
    <col min="15617" max="15617" width="7.69921875" style="5" customWidth="1"/>
    <col min="15618" max="15618" width="23" style="5" customWidth="1"/>
    <col min="15619" max="15619" width="14.69921875" style="5" customWidth="1"/>
    <col min="15620" max="15620" width="14.796875" style="5" customWidth="1"/>
    <col min="15621" max="15621" width="16.59765625" style="5" customWidth="1"/>
    <col min="15622" max="15622" width="14.59765625" style="5" customWidth="1"/>
    <col min="15623" max="15624" width="0" style="5" hidden="1" customWidth="1"/>
    <col min="15625" max="15625" width="9.3984375" style="5" customWidth="1"/>
    <col min="15626" max="15872" width="8.19921875" style="5"/>
    <col min="15873" max="15873" width="7.69921875" style="5" customWidth="1"/>
    <col min="15874" max="15874" width="23" style="5" customWidth="1"/>
    <col min="15875" max="15875" width="14.69921875" style="5" customWidth="1"/>
    <col min="15876" max="15876" width="14.796875" style="5" customWidth="1"/>
    <col min="15877" max="15877" width="16.59765625" style="5" customWidth="1"/>
    <col min="15878" max="15878" width="14.59765625" style="5" customWidth="1"/>
    <col min="15879" max="15880" width="0" style="5" hidden="1" customWidth="1"/>
    <col min="15881" max="15881" width="9.3984375" style="5" customWidth="1"/>
    <col min="15882" max="16128" width="8.19921875" style="5"/>
    <col min="16129" max="16129" width="7.69921875" style="5" customWidth="1"/>
    <col min="16130" max="16130" width="23" style="5" customWidth="1"/>
    <col min="16131" max="16131" width="14.69921875" style="5" customWidth="1"/>
    <col min="16132" max="16132" width="14.796875" style="5" customWidth="1"/>
    <col min="16133" max="16133" width="16.59765625" style="5" customWidth="1"/>
    <col min="16134" max="16134" width="14.59765625" style="5" customWidth="1"/>
    <col min="16135" max="16136" width="0" style="5" hidden="1" customWidth="1"/>
    <col min="16137" max="16137" width="9.3984375" style="5" customWidth="1"/>
    <col min="16138" max="16384" width="8.19921875" style="5"/>
  </cols>
  <sheetData>
    <row r="1" spans="1:10" ht="15" x14ac:dyDescent="0.25">
      <c r="A1" s="62" t="s">
        <v>0</v>
      </c>
      <c r="B1" s="62"/>
      <c r="C1" s="1"/>
    </row>
    <row r="2" spans="1:10" ht="15" x14ac:dyDescent="0.25">
      <c r="A2" s="62" t="s">
        <v>1</v>
      </c>
      <c r="B2" s="62"/>
      <c r="C2" s="1"/>
    </row>
    <row r="3" spans="1:10" ht="52.8" customHeight="1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7" customFormat="1" x14ac:dyDescent="0.25">
      <c r="A4" s="55" t="s">
        <v>2</v>
      </c>
      <c r="B4" s="55" t="s">
        <v>3</v>
      </c>
      <c r="C4" s="56" t="s">
        <v>4</v>
      </c>
      <c r="D4" s="57"/>
      <c r="E4" s="58" t="s">
        <v>48</v>
      </c>
      <c r="F4" s="59" t="s">
        <v>4</v>
      </c>
      <c r="I4" s="60" t="s">
        <v>53</v>
      </c>
    </row>
    <row r="5" spans="1:10" s="7" customFormat="1" ht="33" customHeight="1" x14ac:dyDescent="0.25">
      <c r="A5" s="63"/>
      <c r="B5" s="63"/>
      <c r="C5" s="19" t="s">
        <v>5</v>
      </c>
      <c r="D5" s="19" t="s">
        <v>49</v>
      </c>
      <c r="E5" s="64"/>
      <c r="F5" s="65"/>
      <c r="I5" s="61"/>
    </row>
    <row r="6" spans="1:10" s="33" customFormat="1" ht="17.399999999999999" customHeight="1" x14ac:dyDescent="0.3">
      <c r="A6" s="27">
        <v>1</v>
      </c>
      <c r="B6" s="28" t="s">
        <v>6</v>
      </c>
      <c r="C6" s="29">
        <f>9490352+10727000+559965</f>
        <v>20777317</v>
      </c>
      <c r="D6" s="30"/>
      <c r="E6" s="31">
        <v>20777000</v>
      </c>
      <c r="F6" s="30">
        <v>1038000</v>
      </c>
      <c r="G6" s="32"/>
      <c r="H6" s="32"/>
      <c r="I6" s="32"/>
    </row>
    <row r="7" spans="1:10" s="33" customFormat="1" ht="17.399999999999999" customHeight="1" x14ac:dyDescent="0.3">
      <c r="A7" s="34">
        <v>2</v>
      </c>
      <c r="B7" s="35" t="s">
        <v>7</v>
      </c>
      <c r="C7" s="36">
        <v>8362526</v>
      </c>
      <c r="D7" s="37"/>
      <c r="E7" s="38">
        <v>8060000</v>
      </c>
      <c r="F7" s="39">
        <v>400000</v>
      </c>
      <c r="G7" s="40"/>
      <c r="H7" s="40"/>
      <c r="I7" s="40"/>
    </row>
    <row r="8" spans="1:10" s="33" customFormat="1" ht="17.399999999999999" customHeight="1" x14ac:dyDescent="0.3">
      <c r="A8" s="34">
        <v>3</v>
      </c>
      <c r="B8" s="35" t="s">
        <v>8</v>
      </c>
      <c r="C8" s="36">
        <f>[1]MNI!E41</f>
        <v>44784000</v>
      </c>
      <c r="D8" s="39"/>
      <c r="E8" s="38">
        <v>44784000</v>
      </c>
      <c r="F8" s="39">
        <v>2239000</v>
      </c>
      <c r="G8" s="40"/>
      <c r="H8" s="40"/>
      <c r="I8" s="40"/>
    </row>
    <row r="9" spans="1:10" s="33" customFormat="1" ht="17.399999999999999" customHeight="1" x14ac:dyDescent="0.3">
      <c r="A9" s="34">
        <v>4</v>
      </c>
      <c r="B9" s="35" t="s">
        <v>9</v>
      </c>
      <c r="C9" s="41">
        <f>9132018+10668000</f>
        <v>19800018</v>
      </c>
      <c r="D9" s="39"/>
      <c r="E9" s="38">
        <v>19800000</v>
      </c>
      <c r="F9" s="39">
        <v>990000</v>
      </c>
      <c r="G9" s="40"/>
      <c r="H9" s="40"/>
      <c r="I9" s="40"/>
    </row>
    <row r="10" spans="1:10" s="33" customFormat="1" ht="17.399999999999999" customHeight="1" x14ac:dyDescent="0.3">
      <c r="A10" s="34">
        <v>5</v>
      </c>
      <c r="B10" s="35" t="s">
        <v>10</v>
      </c>
      <c r="C10" s="41"/>
      <c r="D10" s="39">
        <v>24573056</v>
      </c>
      <c r="E10" s="38">
        <v>24573000</v>
      </c>
      <c r="F10" s="39">
        <v>1225000</v>
      </c>
      <c r="G10" s="40"/>
      <c r="H10" s="40"/>
      <c r="I10" s="40"/>
    </row>
    <row r="11" spans="1:10" s="33" customFormat="1" ht="17.399999999999999" customHeight="1" x14ac:dyDescent="0.3">
      <c r="A11" s="34">
        <v>6</v>
      </c>
      <c r="B11" s="35" t="s">
        <v>11</v>
      </c>
      <c r="C11" s="41">
        <v>24708500</v>
      </c>
      <c r="D11" s="39"/>
      <c r="E11" s="38">
        <v>24707500</v>
      </c>
      <c r="F11" s="39">
        <v>1235000</v>
      </c>
      <c r="G11" s="40"/>
      <c r="H11" s="40"/>
      <c r="I11" s="40"/>
    </row>
    <row r="12" spans="1:10" s="33" customFormat="1" ht="17.399999999999999" customHeight="1" x14ac:dyDescent="0.3">
      <c r="A12" s="34">
        <v>7</v>
      </c>
      <c r="B12" s="35" t="s">
        <v>12</v>
      </c>
      <c r="C12" s="41">
        <v>10524665</v>
      </c>
      <c r="D12" s="39"/>
      <c r="E12" s="38">
        <v>9504500</v>
      </c>
      <c r="F12" s="39">
        <v>475000</v>
      </c>
      <c r="G12" s="40"/>
      <c r="H12" s="40"/>
      <c r="I12" s="40"/>
    </row>
    <row r="13" spans="1:10" s="33" customFormat="1" ht="17.399999999999999" customHeight="1" x14ac:dyDescent="0.3">
      <c r="A13" s="34">
        <v>8</v>
      </c>
      <c r="B13" s="35" t="s">
        <v>13</v>
      </c>
      <c r="C13" s="41">
        <f>8139999+9476376+525137</f>
        <v>18141512</v>
      </c>
      <c r="D13" s="39"/>
      <c r="E13" s="38">
        <v>18341000</v>
      </c>
      <c r="F13" s="39">
        <v>915000</v>
      </c>
      <c r="G13" s="40"/>
      <c r="H13" s="40"/>
      <c r="I13" s="40"/>
    </row>
    <row r="14" spans="1:10" s="33" customFormat="1" ht="17.399999999999999" customHeight="1" x14ac:dyDescent="0.3">
      <c r="A14" s="34">
        <v>9</v>
      </c>
      <c r="B14" s="35" t="s">
        <v>14</v>
      </c>
      <c r="C14" s="41"/>
      <c r="D14" s="39">
        <v>8357176</v>
      </c>
      <c r="E14" s="38">
        <f>D14</f>
        <v>8357176</v>
      </c>
      <c r="F14" s="39">
        <v>415000</v>
      </c>
      <c r="G14" s="40"/>
      <c r="H14" s="40"/>
      <c r="I14" s="40"/>
    </row>
    <row r="15" spans="1:10" s="33" customFormat="1" ht="17.399999999999999" customHeight="1" x14ac:dyDescent="0.3">
      <c r="A15" s="34">
        <v>10</v>
      </c>
      <c r="B15" s="35" t="s">
        <v>15</v>
      </c>
      <c r="C15" s="41">
        <v>13645838</v>
      </c>
      <c r="D15" s="39"/>
      <c r="E15" s="38">
        <v>13676500</v>
      </c>
      <c r="F15" s="39">
        <v>680000</v>
      </c>
      <c r="G15" s="40"/>
      <c r="H15" s="40"/>
      <c r="I15" s="40"/>
    </row>
    <row r="16" spans="1:10" s="33" customFormat="1" ht="17.399999999999999" customHeight="1" x14ac:dyDescent="0.3">
      <c r="A16" s="34">
        <v>11</v>
      </c>
      <c r="B16" s="35" t="s">
        <v>16</v>
      </c>
      <c r="C16" s="41"/>
      <c r="D16" s="39">
        <v>13283330</v>
      </c>
      <c r="E16" s="38">
        <v>13283000</v>
      </c>
      <c r="F16" s="39">
        <v>664000</v>
      </c>
      <c r="G16" s="40"/>
      <c r="H16" s="40"/>
      <c r="I16" s="40"/>
    </row>
    <row r="17" spans="1:9" s="33" customFormat="1" ht="17.399999999999999" customHeight="1" x14ac:dyDescent="0.3">
      <c r="A17" s="34">
        <v>12</v>
      </c>
      <c r="B17" s="35" t="s">
        <v>17</v>
      </c>
      <c r="C17" s="41">
        <v>7579069</v>
      </c>
      <c r="D17" s="39"/>
      <c r="E17" s="38">
        <v>7579000</v>
      </c>
      <c r="F17" s="39">
        <v>375000</v>
      </c>
      <c r="G17" s="40"/>
      <c r="H17" s="40"/>
      <c r="I17" s="40"/>
    </row>
    <row r="18" spans="1:9" s="33" customFormat="1" ht="17.399999999999999" customHeight="1" x14ac:dyDescent="0.3">
      <c r="A18" s="34">
        <v>13</v>
      </c>
      <c r="B18" s="35" t="s">
        <v>18</v>
      </c>
      <c r="C18" s="41"/>
      <c r="D18" s="39">
        <v>5196000</v>
      </c>
      <c r="E18" s="38">
        <f>D18</f>
        <v>5196000</v>
      </c>
      <c r="F18" s="39">
        <v>255000</v>
      </c>
      <c r="G18" s="40"/>
      <c r="H18" s="40"/>
      <c r="I18" s="40"/>
    </row>
    <row r="19" spans="1:9" s="33" customFormat="1" ht="17.399999999999999" customHeight="1" x14ac:dyDescent="0.3">
      <c r="A19" s="34">
        <v>14</v>
      </c>
      <c r="B19" s="35" t="s">
        <v>19</v>
      </c>
      <c r="C19" s="41">
        <f>3124013+112523+3115140</f>
        <v>6351676</v>
      </c>
      <c r="D19" s="39"/>
      <c r="E19" s="38">
        <v>6351500</v>
      </c>
      <c r="F19" s="39">
        <v>315000</v>
      </c>
      <c r="G19" s="40"/>
      <c r="H19" s="40"/>
      <c r="I19" s="40"/>
    </row>
    <row r="20" spans="1:9" s="33" customFormat="1" ht="17.399999999999999" customHeight="1" x14ac:dyDescent="0.3">
      <c r="A20" s="34">
        <v>15</v>
      </c>
      <c r="B20" s="35" t="s">
        <v>20</v>
      </c>
      <c r="C20" s="41">
        <v>5704159</v>
      </c>
      <c r="D20" s="39"/>
      <c r="E20" s="38">
        <v>5704000</v>
      </c>
      <c r="F20" s="39">
        <v>285000</v>
      </c>
      <c r="G20" s="40"/>
      <c r="H20" s="40"/>
      <c r="I20" s="40"/>
    </row>
    <row r="21" spans="1:9" s="33" customFormat="1" ht="17.399999999999999" customHeight="1" x14ac:dyDescent="0.3">
      <c r="A21" s="34">
        <v>16</v>
      </c>
      <c r="B21" s="35" t="s">
        <v>21</v>
      </c>
      <c r="C21" s="41">
        <v>4442109</v>
      </c>
      <c r="D21" s="39"/>
      <c r="E21" s="38">
        <v>4442000</v>
      </c>
      <c r="F21" s="39">
        <v>222000</v>
      </c>
      <c r="G21" s="40"/>
      <c r="H21" s="40"/>
      <c r="I21" s="40"/>
    </row>
    <row r="22" spans="1:9" s="33" customFormat="1" ht="17.399999999999999" customHeight="1" x14ac:dyDescent="0.3">
      <c r="A22" s="34">
        <v>17</v>
      </c>
      <c r="B22" s="35" t="s">
        <v>22</v>
      </c>
      <c r="C22" s="41">
        <f>3290532+3968969</f>
        <v>7259501</v>
      </c>
      <c r="D22" s="39"/>
      <c r="E22" s="38">
        <v>7259250</v>
      </c>
      <c r="F22" s="39">
        <v>360000</v>
      </c>
      <c r="G22" s="40"/>
      <c r="H22" s="40"/>
      <c r="I22" s="40"/>
    </row>
    <row r="23" spans="1:9" s="33" customFormat="1" ht="17.399999999999999" customHeight="1" x14ac:dyDescent="0.3">
      <c r="A23" s="34">
        <v>18</v>
      </c>
      <c r="B23" s="35" t="s">
        <v>23</v>
      </c>
      <c r="C23" s="41"/>
      <c r="D23" s="39">
        <v>11824659</v>
      </c>
      <c r="E23" s="38">
        <v>11824000</v>
      </c>
      <c r="F23" s="39">
        <v>590000</v>
      </c>
      <c r="G23" s="40"/>
      <c r="H23" s="40"/>
      <c r="I23" s="40"/>
    </row>
    <row r="24" spans="1:9" s="33" customFormat="1" ht="17.399999999999999" customHeight="1" x14ac:dyDescent="0.3">
      <c r="A24" s="34">
        <v>19</v>
      </c>
      <c r="B24" s="35" t="s">
        <v>24</v>
      </c>
      <c r="C24" s="41"/>
      <c r="D24" s="39">
        <v>20594000</v>
      </c>
      <c r="E24" s="38">
        <v>20594000</v>
      </c>
      <c r="F24" s="39">
        <v>1025000</v>
      </c>
      <c r="G24" s="40"/>
      <c r="H24" s="40"/>
      <c r="I24" s="40"/>
    </row>
    <row r="25" spans="1:9" s="33" customFormat="1" ht="17.399999999999999" customHeight="1" x14ac:dyDescent="0.3">
      <c r="A25" s="34">
        <v>20</v>
      </c>
      <c r="B25" s="35" t="s">
        <v>25</v>
      </c>
      <c r="C25" s="41">
        <f>3769516+4440230+75000</f>
        <v>8284746</v>
      </c>
      <c r="D25" s="39"/>
      <c r="E25" s="38">
        <v>8284500</v>
      </c>
      <c r="F25" s="39">
        <v>414000</v>
      </c>
      <c r="G25" s="40"/>
      <c r="H25" s="40"/>
      <c r="I25" s="40"/>
    </row>
    <row r="26" spans="1:9" s="33" customFormat="1" ht="17.399999999999999" customHeight="1" x14ac:dyDescent="0.3">
      <c r="A26" s="34">
        <v>21</v>
      </c>
      <c r="B26" s="35" t="s">
        <v>26</v>
      </c>
      <c r="C26" s="41">
        <v>8804000</v>
      </c>
      <c r="D26" s="39"/>
      <c r="E26" s="38">
        <v>8804000</v>
      </c>
      <c r="F26" s="39">
        <v>440000</v>
      </c>
      <c r="G26" s="40"/>
      <c r="H26" s="40"/>
      <c r="I26" s="40"/>
    </row>
    <row r="27" spans="1:9" s="33" customFormat="1" ht="17.399999999999999" customHeight="1" x14ac:dyDescent="0.3">
      <c r="A27" s="34">
        <v>22</v>
      </c>
      <c r="B27" s="35" t="s">
        <v>27</v>
      </c>
      <c r="C27" s="41">
        <f>8427458+7389029+97500</f>
        <v>15913987</v>
      </c>
      <c r="D27" s="39"/>
      <c r="E27" s="38">
        <v>15913500</v>
      </c>
      <c r="F27" s="39">
        <v>700000</v>
      </c>
      <c r="G27" s="40"/>
      <c r="H27" s="40"/>
      <c r="I27" s="40"/>
    </row>
    <row r="28" spans="1:9" s="33" customFormat="1" ht="17.399999999999999" customHeight="1" x14ac:dyDescent="0.3">
      <c r="A28" s="34">
        <v>23</v>
      </c>
      <c r="B28" s="42" t="s">
        <v>28</v>
      </c>
      <c r="C28" s="41">
        <f>11630021+13943858+2075141</f>
        <v>27649020</v>
      </c>
      <c r="D28" s="36"/>
      <c r="E28" s="38">
        <v>27648500</v>
      </c>
      <c r="F28" s="39">
        <v>1350000</v>
      </c>
      <c r="G28" s="40"/>
      <c r="H28" s="40"/>
      <c r="I28" s="40"/>
    </row>
    <row r="29" spans="1:9" s="33" customFormat="1" ht="17.399999999999999" customHeight="1" x14ac:dyDescent="0.3">
      <c r="A29" s="34">
        <v>25</v>
      </c>
      <c r="B29" s="42" t="s">
        <v>30</v>
      </c>
      <c r="C29" s="41">
        <f>4620231+4816056</f>
        <v>9436287</v>
      </c>
      <c r="D29" s="36"/>
      <c r="E29" s="38">
        <v>9436000</v>
      </c>
      <c r="F29" s="39">
        <v>470000</v>
      </c>
      <c r="G29" s="40"/>
      <c r="H29" s="40"/>
      <c r="I29" s="40"/>
    </row>
    <row r="30" spans="1:9" s="33" customFormat="1" ht="17.399999999999999" customHeight="1" x14ac:dyDescent="0.3">
      <c r="A30" s="34">
        <v>26</v>
      </c>
      <c r="B30" s="42" t="s">
        <v>31</v>
      </c>
      <c r="C30" s="41">
        <f>4448031+5027663</f>
        <v>9475694</v>
      </c>
      <c r="D30" s="36"/>
      <c r="E30" s="38">
        <v>9475500</v>
      </c>
      <c r="F30" s="39">
        <v>470000</v>
      </c>
      <c r="G30" s="40"/>
      <c r="H30" s="40"/>
      <c r="I30" s="40"/>
    </row>
    <row r="31" spans="1:9" s="33" customFormat="1" ht="17.399999999999999" customHeight="1" x14ac:dyDescent="0.3">
      <c r="A31" s="34">
        <v>29</v>
      </c>
      <c r="B31" s="42" t="s">
        <v>34</v>
      </c>
      <c r="C31" s="41">
        <f>2327197+225005+3218040</f>
        <v>5770242</v>
      </c>
      <c r="D31" s="36"/>
      <c r="E31" s="38">
        <v>5770242</v>
      </c>
      <c r="F31" s="39">
        <v>285000</v>
      </c>
      <c r="G31" s="40"/>
      <c r="H31" s="40"/>
      <c r="I31" s="40"/>
    </row>
    <row r="32" spans="1:9" s="33" customFormat="1" ht="17.399999999999999" customHeight="1" x14ac:dyDescent="0.3">
      <c r="A32" s="43">
        <v>30</v>
      </c>
      <c r="B32" s="44" t="s">
        <v>35</v>
      </c>
      <c r="C32" s="45">
        <v>20415000</v>
      </c>
      <c r="D32" s="46"/>
      <c r="E32" s="47">
        <v>20415000</v>
      </c>
      <c r="F32" s="48">
        <v>1020000</v>
      </c>
      <c r="G32" s="49"/>
      <c r="H32" s="49"/>
      <c r="I32" s="49"/>
    </row>
    <row r="33" spans="1:9" s="11" customFormat="1" ht="17.399999999999999" x14ac:dyDescent="0.3">
      <c r="A33" s="23"/>
      <c r="B33" s="24" t="s">
        <v>46</v>
      </c>
      <c r="C33" s="25">
        <f>SUM(C6:C32)</f>
        <v>297829866</v>
      </c>
      <c r="D33" s="25">
        <f>SUM(D6:D32)</f>
        <v>83828221</v>
      </c>
      <c r="E33" s="25">
        <f>SUM(E6:E32)</f>
        <v>380560668</v>
      </c>
      <c r="F33" s="25">
        <v>21582000</v>
      </c>
      <c r="I33" s="26"/>
    </row>
    <row r="34" spans="1:9" ht="15" x14ac:dyDescent="0.25">
      <c r="A34" s="14"/>
      <c r="B34" s="20"/>
      <c r="C34" s="15"/>
      <c r="D34" s="52">
        <v>326690000</v>
      </c>
      <c r="E34" s="52"/>
      <c r="F34" s="16"/>
    </row>
    <row r="35" spans="1:9" ht="15" x14ac:dyDescent="0.25">
      <c r="C35" s="17" t="s">
        <v>50</v>
      </c>
      <c r="D35" s="18"/>
      <c r="E35" s="21">
        <f>C33-D34</f>
        <v>-28860134</v>
      </c>
    </row>
    <row r="36" spans="1:9" x14ac:dyDescent="0.25">
      <c r="C36" s="4" t="s">
        <v>51</v>
      </c>
      <c r="E36" s="22">
        <f>E35-F33</f>
        <v>-50442134</v>
      </c>
    </row>
  </sheetData>
  <mergeCells count="10">
    <mergeCell ref="D34:E34"/>
    <mergeCell ref="I4:I5"/>
    <mergeCell ref="A3:J3"/>
    <mergeCell ref="A1:B1"/>
    <mergeCell ref="A2:B2"/>
    <mergeCell ref="A4:A5"/>
    <mergeCell ref="B4:B5"/>
    <mergeCell ref="C4:D4"/>
    <mergeCell ref="E4:E5"/>
    <mergeCell ref="F4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2018-11-19T07:23:48Z</cp:lastPrinted>
  <dcterms:created xsi:type="dcterms:W3CDTF">2018-04-04T08:21:53Z</dcterms:created>
  <dcterms:modified xsi:type="dcterms:W3CDTF">2018-11-19T07:27:40Z</dcterms:modified>
</cp:coreProperties>
</file>